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SERVER\Prace\AKCE 2018\Gymnazium Benešov\PP\VYKAZ\"/>
    </mc:Choice>
  </mc:AlternateContent>
  <bookViews>
    <workbookView xWindow="5955" yWindow="-15" windowWidth="6000" windowHeight="6990"/>
  </bookViews>
  <sheets>
    <sheet name="Položkový rozpočet" sheetId="8" r:id="rId1"/>
    <sheet name="Rekapitulace" sheetId="9" r:id="rId2"/>
    <sheet name="Krycí list" sheetId="10" r:id="rId3"/>
  </sheets>
  <definedNames>
    <definedName name="CenaK">'Krycí list'!$C$18</definedName>
    <definedName name="Datum">Rekapitulace!$D$1</definedName>
    <definedName name="NazevObjektu">'Položkový rozpočet'!$D$2</definedName>
    <definedName name="NazevObjektuR">Rekapitulace!$B$5</definedName>
    <definedName name="NazevStavby">'Položkový rozpočet'!$D$1</definedName>
    <definedName name="NazevStavbyR">Rekapitulace!$B$4</definedName>
    <definedName name="_xlnm.Print_Titles" localSheetId="0">'Položkový rozpočet'!$1:$5</definedName>
    <definedName name="_xlnm.Print_Area" localSheetId="2">'Krycí list'!$A$1:$F$32</definedName>
    <definedName name="_xlnm.Print_Area" localSheetId="0">'Položkový rozpočet'!$A$1:$I$189</definedName>
    <definedName name="PolBegin">'Položkový rozpočet'!$A$5</definedName>
    <definedName name="PolBeginR">Rekapitulace!$A$9</definedName>
    <definedName name="StrediskoK">'Krycí list'!$C$12</definedName>
    <definedName name="ZpracovalK">'Krycí list'!$F$31</definedName>
  </definedNames>
  <calcPr calcId="152511"/>
</workbook>
</file>

<file path=xl/calcChain.xml><?xml version="1.0" encoding="utf-8"?>
<calcChain xmlns="http://schemas.openxmlformats.org/spreadsheetml/2006/main">
  <c r="D16" i="9" l="1"/>
  <c r="I182" i="8"/>
  <c r="H180" i="8"/>
  <c r="H182" i="8" s="1"/>
  <c r="C16" i="9" s="1"/>
  <c r="A16" i="9"/>
  <c r="B16" i="9"/>
  <c r="I176" i="8"/>
  <c r="D15" i="9" s="1"/>
  <c r="H176" i="8"/>
  <c r="C15" i="9" s="1"/>
  <c r="H175" i="8"/>
  <c r="A15" i="9"/>
  <c r="B15" i="9"/>
  <c r="D14" i="9"/>
  <c r="I171" i="8"/>
  <c r="H170" i="8"/>
  <c r="H168" i="8"/>
  <c r="H166" i="8"/>
  <c r="H164" i="8"/>
  <c r="H162" i="8"/>
  <c r="H160" i="8"/>
  <c r="H157" i="8"/>
  <c r="H155" i="8"/>
  <c r="H153" i="8"/>
  <c r="H151" i="8"/>
  <c r="H149" i="8"/>
  <c r="H147" i="8"/>
  <c r="H145" i="8"/>
  <c r="H143" i="8"/>
  <c r="H141" i="8"/>
  <c r="H139" i="8"/>
  <c r="H137" i="8"/>
  <c r="H135" i="8"/>
  <c r="H133" i="8"/>
  <c r="H130" i="8"/>
  <c r="H128" i="8"/>
  <c r="H126" i="8"/>
  <c r="H123" i="8"/>
  <c r="A14" i="9"/>
  <c r="B14" i="9"/>
  <c r="I119" i="8"/>
  <c r="D13" i="9" s="1"/>
  <c r="H118" i="8"/>
  <c r="H116" i="8"/>
  <c r="H113" i="8"/>
  <c r="H111" i="8"/>
  <c r="H108" i="8"/>
  <c r="H105" i="8"/>
  <c r="H102" i="8"/>
  <c r="H100" i="8"/>
  <c r="H98" i="8"/>
  <c r="H96" i="8"/>
  <c r="H94" i="8"/>
  <c r="A13" i="9"/>
  <c r="B13" i="9"/>
  <c r="I90" i="8"/>
  <c r="D12" i="9" s="1"/>
  <c r="H89" i="8"/>
  <c r="H86" i="8"/>
  <c r="H84" i="8"/>
  <c r="H82" i="8"/>
  <c r="H80" i="8"/>
  <c r="H78" i="8"/>
  <c r="H76" i="8"/>
  <c r="H74" i="8"/>
  <c r="H72" i="8"/>
  <c r="H69" i="8"/>
  <c r="H67" i="8"/>
  <c r="H64" i="8"/>
  <c r="H62" i="8"/>
  <c r="H59" i="8"/>
  <c r="H56" i="8"/>
  <c r="H53" i="8"/>
  <c r="H50" i="8"/>
  <c r="H47" i="8"/>
  <c r="H44" i="8"/>
  <c r="A12" i="9"/>
  <c r="B12" i="9"/>
  <c r="D11" i="9"/>
  <c r="I40" i="8"/>
  <c r="H39" i="8"/>
  <c r="H37" i="8"/>
  <c r="H34" i="8"/>
  <c r="H31" i="8"/>
  <c r="H29" i="8"/>
  <c r="H27" i="8"/>
  <c r="H24" i="8"/>
  <c r="A11" i="9"/>
  <c r="B11" i="9"/>
  <c r="D10" i="9"/>
  <c r="I20" i="8"/>
  <c r="H19" i="8"/>
  <c r="H20" i="8" s="1"/>
  <c r="C10" i="9" s="1"/>
  <c r="A10" i="9"/>
  <c r="B10" i="9"/>
  <c r="I15" i="8"/>
  <c r="D9" i="9" s="1"/>
  <c r="H13" i="8"/>
  <c r="H11" i="8"/>
  <c r="H8" i="8"/>
  <c r="A9" i="9"/>
  <c r="B9" i="9"/>
  <c r="B5" i="9"/>
  <c r="B4" i="9"/>
  <c r="A5" i="10"/>
  <c r="C10" i="10"/>
  <c r="C11" i="10"/>
  <c r="I188" i="8" l="1"/>
  <c r="H171" i="8"/>
  <c r="C14" i="9" s="1"/>
  <c r="H119" i="8"/>
  <c r="C13" i="9" s="1"/>
  <c r="H90" i="8"/>
  <c r="C12" i="9" s="1"/>
  <c r="H40" i="8"/>
  <c r="C11" i="9" s="1"/>
  <c r="H15" i="8"/>
  <c r="H185" i="8"/>
  <c r="F185" i="8" s="1"/>
  <c r="F186" i="8" s="1"/>
  <c r="C9" i="9"/>
  <c r="C22" i="10" l="1"/>
  <c r="D22" i="9"/>
  <c r="F188" i="8"/>
  <c r="H186" i="8"/>
  <c r="H188" i="8" s="1"/>
  <c r="C19" i="9"/>
  <c r="C19" i="10"/>
  <c r="C20" i="9"/>
  <c r="C21" i="10"/>
  <c r="C18" i="10" l="1"/>
  <c r="C22" i="9"/>
</calcChain>
</file>

<file path=xl/sharedStrings.xml><?xml version="1.0" encoding="utf-8"?>
<sst xmlns="http://schemas.openxmlformats.org/spreadsheetml/2006/main" count="326" uniqueCount="215">
  <si>
    <t>Stavba  :</t>
  </si>
  <si>
    <t>Objekt   :</t>
  </si>
  <si>
    <t>Poř.</t>
  </si>
  <si>
    <t>Číslo položky</t>
  </si>
  <si>
    <t>Název položky</t>
  </si>
  <si>
    <t>m.j.</t>
  </si>
  <si>
    <t>Výměra</t>
  </si>
  <si>
    <t>Cena/mj</t>
  </si>
  <si>
    <t>Cena celkem</t>
  </si>
  <si>
    <t xml:space="preserve">                                          R E K A P I T U L A C E</t>
  </si>
  <si>
    <t>Stavba :</t>
  </si>
  <si>
    <t>Objekt :</t>
  </si>
  <si>
    <t>Číslo</t>
  </si>
  <si>
    <t>Název stavebního oddílu</t>
  </si>
  <si>
    <t>Nabídková cena</t>
  </si>
  <si>
    <t xml:space="preserve">                    NABÍDKOVÉHO ROZPOČTU VČ. VÝKAZU VÝMĚR</t>
  </si>
  <si>
    <t>Hmotnost</t>
  </si>
  <si>
    <t>NORMEX MANAGER</t>
  </si>
  <si>
    <t>(C) NORMEX Praha</t>
  </si>
  <si>
    <t>Rozpočet a NZ</t>
  </si>
  <si>
    <t>software &amp; normy</t>
  </si>
  <si>
    <t>Stavba:</t>
  </si>
  <si>
    <t>Objekt:</t>
  </si>
  <si>
    <t>Středisko:</t>
  </si>
  <si>
    <t>Cena včetně DPH :</t>
  </si>
  <si>
    <t>Kč</t>
  </si>
  <si>
    <t>Cena bez DPH:</t>
  </si>
  <si>
    <t>Hmotnost :</t>
  </si>
  <si>
    <t>T</t>
  </si>
  <si>
    <t>Zpracoval:</t>
  </si>
  <si>
    <t>Dne:</t>
  </si>
  <si>
    <t xml:space="preserve">                                                  </t>
  </si>
  <si>
    <t xml:space="preserve">DOKONCUJICI KONSTRUKCE                            </t>
  </si>
  <si>
    <t xml:space="preserve">C95394-3111   </t>
  </si>
  <si>
    <t xml:space="preserve">Osazení výrobků 1 kg do zdiva                     </t>
  </si>
  <si>
    <t xml:space="preserve">kus </t>
  </si>
  <si>
    <t xml:space="preserve">              </t>
  </si>
  <si>
    <t>+</t>
  </si>
  <si>
    <t xml:space="preserve">4+14                                              </t>
  </si>
  <si>
    <t xml:space="preserve">28323937      </t>
  </si>
  <si>
    <t xml:space="preserve">Požární ucpávka D 25mm                            </t>
  </si>
  <si>
    <t xml:space="preserve">bal </t>
  </si>
  <si>
    <t xml:space="preserve">28323934      </t>
  </si>
  <si>
    <t xml:space="preserve">Požár.ochr.manžety-UniCollar                      </t>
  </si>
  <si>
    <t xml:space="preserve">14/6                                              </t>
  </si>
  <si>
    <t>Oddíl celkem</t>
  </si>
  <si>
    <t xml:space="preserve">PRESUN HMOT                                       </t>
  </si>
  <si>
    <t xml:space="preserve">C99928-1111   </t>
  </si>
  <si>
    <t xml:space="preserve">Přesun hm v.do 25m     *                          </t>
  </si>
  <si>
    <t xml:space="preserve">t   </t>
  </si>
  <si>
    <t xml:space="preserve">IZOLACE TEPELNE                                   </t>
  </si>
  <si>
    <t>C71346-2112/99</t>
  </si>
  <si>
    <t xml:space="preserve">Izol potrubí skruž PE spona DN 20                 </t>
  </si>
  <si>
    <t xml:space="preserve">m   </t>
  </si>
  <si>
    <t xml:space="preserve">30+25                                             </t>
  </si>
  <si>
    <t xml:space="preserve">28770146      </t>
  </si>
  <si>
    <t xml:space="preserve">Izolace PE návlek.D 22/9                          </t>
  </si>
  <si>
    <t xml:space="preserve">28770392      </t>
  </si>
  <si>
    <t xml:space="preserve">Izolace PE návlek.D 22/30                         </t>
  </si>
  <si>
    <t>C71346-2113/99</t>
  </si>
  <si>
    <t xml:space="preserve">Izol potrubí skruž PE spona DN 25                 </t>
  </si>
  <si>
    <t xml:space="preserve">3+10+5                                            </t>
  </si>
  <si>
    <t xml:space="preserve">28770148      </t>
  </si>
  <si>
    <t xml:space="preserve">Izolace PE návlek.D 28/9                          </t>
  </si>
  <si>
    <t xml:space="preserve">3+10                                              </t>
  </si>
  <si>
    <t xml:space="preserve">28770393      </t>
  </si>
  <si>
    <t xml:space="preserve">Izolace PE návlek.D 28/30                         </t>
  </si>
  <si>
    <t xml:space="preserve">C99871-3102   </t>
  </si>
  <si>
    <t xml:space="preserve">Přesun hm izol.tepel.výška 12m                    </t>
  </si>
  <si>
    <t xml:space="preserve">VNITRNI KANALIZACE                                </t>
  </si>
  <si>
    <t>C72117-4024/98</t>
  </si>
  <si>
    <t xml:space="preserve">Potrubí z PP HT Systém                            </t>
  </si>
  <si>
    <t xml:space="preserve">odpadní hrdlové DN 70                             </t>
  </si>
  <si>
    <t>C72117-4025/98</t>
  </si>
  <si>
    <t xml:space="preserve">odpadní hrdlové DN 100                            </t>
  </si>
  <si>
    <t>C72117-4041/98</t>
  </si>
  <si>
    <t xml:space="preserve">připoj.hrdlové DN 32-odvod kondenzátu             </t>
  </si>
  <si>
    <t>C72117-4042/98</t>
  </si>
  <si>
    <t xml:space="preserve">připojovací hrdlové DN 40                         </t>
  </si>
  <si>
    <t>C72117-4043/98</t>
  </si>
  <si>
    <t xml:space="preserve">připojovací hrdlové DN 50                         </t>
  </si>
  <si>
    <t>C72117-5012/98</t>
  </si>
  <si>
    <t xml:space="preserve">Potrubí odpad.protihlukové DN 100mm               </t>
  </si>
  <si>
    <t xml:space="preserve">26+60                                             </t>
  </si>
  <si>
    <t xml:space="preserve">28770499      </t>
  </si>
  <si>
    <t xml:space="preserve">Čisticí kus protihlukový DN 100                   </t>
  </si>
  <si>
    <t xml:space="preserve">ks  </t>
  </si>
  <si>
    <t xml:space="preserve">C72119-4104   </t>
  </si>
  <si>
    <t xml:space="preserve">Vyvedení kanal výpustek D 40                      </t>
  </si>
  <si>
    <t xml:space="preserve">7+1                                               </t>
  </si>
  <si>
    <t xml:space="preserve">C72119-4105   </t>
  </si>
  <si>
    <t xml:space="preserve">Vyvedení kanal výpustek D 50                      </t>
  </si>
  <si>
    <t xml:space="preserve">C72119-4109   </t>
  </si>
  <si>
    <t xml:space="preserve">Vyvedení kanal výpustek D 110                     </t>
  </si>
  <si>
    <t xml:space="preserve">4+1                                               </t>
  </si>
  <si>
    <t xml:space="preserve">R72122-1202   </t>
  </si>
  <si>
    <t xml:space="preserve">Mtž sifonu do DN 40mm                             </t>
  </si>
  <si>
    <t xml:space="preserve">28701300      </t>
  </si>
  <si>
    <t xml:space="preserve">Sifon odvod.kondezátu DN 40                       </t>
  </si>
  <si>
    <t>R72123-3115/02</t>
  </si>
  <si>
    <t xml:space="preserve">Montáž vtoku střešního                            </t>
  </si>
  <si>
    <t xml:space="preserve">56249181      </t>
  </si>
  <si>
    <t xml:space="preserve">Vtok střešní DN 100 se svis.odtokem               </t>
  </si>
  <si>
    <t xml:space="preserve">R72124-2115   </t>
  </si>
  <si>
    <t xml:space="preserve">Montáž lapač střeš splavenin DN 100               </t>
  </si>
  <si>
    <t xml:space="preserve">28696979      </t>
  </si>
  <si>
    <t xml:space="preserve">Lapač střeš.splav.Geiger D110                     </t>
  </si>
  <si>
    <t>R72127-3145/00</t>
  </si>
  <si>
    <t xml:space="preserve">Souprava střešní ventilace DN 100                 </t>
  </si>
  <si>
    <t xml:space="preserve">C72129-0111   </t>
  </si>
  <si>
    <t xml:space="preserve">Zkouška těs kanal vodou -DN 125                   </t>
  </si>
  <si>
    <t xml:space="preserve">2+15+10+7+60+26                                   </t>
  </si>
  <si>
    <t xml:space="preserve">C99872-1102   </t>
  </si>
  <si>
    <t xml:space="preserve">Přesun hm kanalizace výška 12m                    </t>
  </si>
  <si>
    <t xml:space="preserve">VNITRNI VODOVOD                                   </t>
  </si>
  <si>
    <t xml:space="preserve">C72213-0213   </t>
  </si>
  <si>
    <t xml:space="preserve">Potrubí ocelzáv pozink 11353 DN 25                </t>
  </si>
  <si>
    <t>R72217-1221/02</t>
  </si>
  <si>
    <t xml:space="preserve">Potrubí PPR3 D 20/2,8 PN 16                       </t>
  </si>
  <si>
    <t>R72217-1222/01</t>
  </si>
  <si>
    <t xml:space="preserve">Potrubí PPR3 D 25/3,5 PN 16                       </t>
  </si>
  <si>
    <t xml:space="preserve">C72219-0223   </t>
  </si>
  <si>
    <t xml:space="preserve">Připoj vodovod pevná DN 25                        </t>
  </si>
  <si>
    <t>soub</t>
  </si>
  <si>
    <t xml:space="preserve">C72219-0401   </t>
  </si>
  <si>
    <t xml:space="preserve">Upev vypust DN 15                                 </t>
  </si>
  <si>
    <t xml:space="preserve">(7+1)*2+1+4                                       </t>
  </si>
  <si>
    <t xml:space="preserve">C72222-0111   </t>
  </si>
  <si>
    <t xml:space="preserve">Nástěnka K 247 G 1/2                              </t>
  </si>
  <si>
    <t xml:space="preserve">1+4                                               </t>
  </si>
  <si>
    <t xml:space="preserve">C72222-0121   </t>
  </si>
  <si>
    <t xml:space="preserve">par </t>
  </si>
  <si>
    <t>R72225-4114/01</t>
  </si>
  <si>
    <t xml:space="preserve">Hydrant skříň výzbr Hasil D 25/30                 </t>
  </si>
  <si>
    <t xml:space="preserve">C72229-0226   </t>
  </si>
  <si>
    <t xml:space="preserve">Zkouška tlak potr -DN 50                          </t>
  </si>
  <si>
    <t xml:space="preserve">3+70+15                                           </t>
  </si>
  <si>
    <t xml:space="preserve">C72229-0234   </t>
  </si>
  <si>
    <t xml:space="preserve">Proplach a dezinfekce -DN 80                      </t>
  </si>
  <si>
    <t xml:space="preserve">C99872-2102   </t>
  </si>
  <si>
    <t xml:space="preserve">Přesun hm vodovod výška 12m                       </t>
  </si>
  <si>
    <t xml:space="preserve">ZARIZOVACI PREDMETY                               </t>
  </si>
  <si>
    <t>C72511-9213/98</t>
  </si>
  <si>
    <t xml:space="preserve">Zařízení záchodů - montáž                         </t>
  </si>
  <si>
    <t xml:space="preserve">klozetových mís závěsných                         </t>
  </si>
  <si>
    <t xml:space="preserve">64296842      </t>
  </si>
  <si>
    <t xml:space="preserve">Klozet závěsný                                    </t>
  </si>
  <si>
    <t xml:space="preserve">64296326      </t>
  </si>
  <si>
    <t xml:space="preserve">Sedátko WC+oc.úchyty                              </t>
  </si>
  <si>
    <t>C72611-1032/98</t>
  </si>
  <si>
    <t xml:space="preserve">Předstěnové systémy GEBERIT-do zdiva              </t>
  </si>
  <si>
    <t>sada</t>
  </si>
  <si>
    <t xml:space="preserve">pro závěs. klozety zepředu st.v. 1200 mm          </t>
  </si>
  <si>
    <t xml:space="preserve">64296905      </t>
  </si>
  <si>
    <t xml:space="preserve">Tlačítko splachovací chrom                        </t>
  </si>
  <si>
    <t xml:space="preserve">C72512-9201   </t>
  </si>
  <si>
    <t xml:space="preserve">Mtž pisoár zách -nádrž                            </t>
  </si>
  <si>
    <t xml:space="preserve">64297018      </t>
  </si>
  <si>
    <t xml:space="preserve">Pisoár s autom.splachovačem                       </t>
  </si>
  <si>
    <t xml:space="preserve">64296106      </t>
  </si>
  <si>
    <t xml:space="preserve">Zdroj napájecí SLZ 01/Y 1-3 pisoáry               </t>
  </si>
  <si>
    <t xml:space="preserve">C72521-9401   </t>
  </si>
  <si>
    <t xml:space="preserve">Mtž umyvadel du na šroub do zdi                   </t>
  </si>
  <si>
    <t xml:space="preserve">64297064      </t>
  </si>
  <si>
    <t xml:space="preserve">Umyvadlo š.60mm                                   </t>
  </si>
  <si>
    <t xml:space="preserve">R72533-3350   </t>
  </si>
  <si>
    <t xml:space="preserve">Montáž výlevky                                    </t>
  </si>
  <si>
    <t xml:space="preserve">64296248      </t>
  </si>
  <si>
    <t xml:space="preserve">Výlevka vč.plast.mřížky                           </t>
  </si>
  <si>
    <t xml:space="preserve">C72586-9101   </t>
  </si>
  <si>
    <t xml:space="preserve">Mtž uzávěrka zápach -D 40 umyv                    </t>
  </si>
  <si>
    <t xml:space="preserve">55196150      </t>
  </si>
  <si>
    <t xml:space="preserve">Sifon umyvadlovy chrom DN 40mm                    </t>
  </si>
  <si>
    <t xml:space="preserve">C72586-9218   </t>
  </si>
  <si>
    <t xml:space="preserve">Mtž u sifon                                       </t>
  </si>
  <si>
    <t xml:space="preserve">64296322      </t>
  </si>
  <si>
    <t xml:space="preserve">Sifon pro pisoáry                                 </t>
  </si>
  <si>
    <t xml:space="preserve">C72581-0401   </t>
  </si>
  <si>
    <t xml:space="preserve">Ventil rohový -trub T 66 G 1/2                    </t>
  </si>
  <si>
    <t xml:space="preserve">7*2                                               </t>
  </si>
  <si>
    <t xml:space="preserve">C72581-0403   </t>
  </si>
  <si>
    <t xml:space="preserve">Ventil rohový +trub T 67 G 1/2                    </t>
  </si>
  <si>
    <t xml:space="preserve">C72582-9201   </t>
  </si>
  <si>
    <t xml:space="preserve">Mtž    bat umyv a dřez nást chrom                 </t>
  </si>
  <si>
    <t xml:space="preserve">55199959      </t>
  </si>
  <si>
    <t xml:space="preserve">Bater.nást.dřez.-výt.ram.300mm                    </t>
  </si>
  <si>
    <t xml:space="preserve"> ks </t>
  </si>
  <si>
    <t xml:space="preserve">C72582-9301   </t>
  </si>
  <si>
    <t xml:space="preserve">Mtž baterie umyv a dřez stojánkG1/2               </t>
  </si>
  <si>
    <t xml:space="preserve">55197170      </t>
  </si>
  <si>
    <t xml:space="preserve">Baterie na jendu vodu T+S                         </t>
  </si>
  <si>
    <t xml:space="preserve">C99872-5102   </t>
  </si>
  <si>
    <t xml:space="preserve">Zařiz předm přesun hmot vyska -12m                </t>
  </si>
  <si>
    <t xml:space="preserve">RŮZNÉ                                             </t>
  </si>
  <si>
    <t xml:space="preserve">C0921         </t>
  </si>
  <si>
    <t xml:space="preserve">Dokumentace skutečného provedení                  </t>
  </si>
  <si>
    <t xml:space="preserve">kpl </t>
  </si>
  <si>
    <t xml:space="preserve">DOPOČTY PRIRAZEK                                  </t>
  </si>
  <si>
    <t xml:space="preserve">C0942         </t>
  </si>
  <si>
    <t xml:space="preserve">VRN HSV - zařízení staveniště  2,3%               </t>
  </si>
  <si>
    <t xml:space="preserve">TKč </t>
  </si>
  <si>
    <t xml:space="preserve">/zadá se absol.částka základny/                   </t>
  </si>
  <si>
    <t>REKAPITULACE:</t>
  </si>
  <si>
    <t>Celkem</t>
  </si>
  <si>
    <t>Daň z přidané hodnoty:</t>
  </si>
  <si>
    <t>Cena včetně DPH:</t>
  </si>
  <si>
    <t xml:space="preserve">84 - ATEPRO s.r.o.-ateliér ZTI-Jan Hána      </t>
  </si>
  <si>
    <t xml:space="preserve">            </t>
  </si>
  <si>
    <t xml:space="preserve">Hlaváčková          </t>
  </si>
  <si>
    <t xml:space="preserve">481 - Přístavba budovy Gymnázia Benešov na p.č.415/1                    </t>
  </si>
  <si>
    <t xml:space="preserve">4810010 - Doplnění rozpočtu 2.NP-zdravotní instalace              </t>
  </si>
  <si>
    <t>ATEPRO s.r.o.</t>
  </si>
  <si>
    <t>DPH 21%:</t>
  </si>
  <si>
    <t>21% daň z PH :</t>
  </si>
  <si>
    <t>VÝKAZ 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</si>
</sst>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8" x14ac:knownFonts="1">
    <font>
      <sz val="10"/>
      <name val="Arial CE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/>
    </xf>
    <xf numFmtId="164" fontId="1" fillId="0" borderId="0" xfId="0" applyNumberFormat="1" applyFo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14" fontId="1" fillId="0" borderId="0" xfId="0" applyNumberFormat="1" applyFont="1"/>
    <xf numFmtId="0" fontId="1" fillId="0" borderId="0" xfId="0" applyNumberFormat="1" applyFont="1"/>
    <xf numFmtId="164" fontId="0" fillId="0" borderId="0" xfId="0" applyNumberFormat="1"/>
    <xf numFmtId="49" fontId="1" fillId="0" borderId="0" xfId="0" applyNumberFormat="1" applyFont="1"/>
    <xf numFmtId="49" fontId="2" fillId="0" borderId="1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3" xfId="0" applyNumberFormat="1" applyFont="1" applyBorder="1" applyAlignment="1">
      <alignment horizontal="left"/>
    </xf>
    <xf numFmtId="0" fontId="0" fillId="0" borderId="0" xfId="0" applyNumberFormat="1"/>
    <xf numFmtId="0" fontId="3" fillId="0" borderId="0" xfId="0" applyNumberFormat="1" applyFont="1"/>
    <xf numFmtId="0" fontId="2" fillId="0" borderId="1" xfId="0" applyNumberFormat="1" applyFont="1" applyBorder="1"/>
    <xf numFmtId="0" fontId="0" fillId="0" borderId="0" xfId="0" applyAlignment="1">
      <alignment horizontal="right"/>
    </xf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3" fontId="0" fillId="0" borderId="0" xfId="0" applyNumberFormat="1"/>
    <xf numFmtId="165" fontId="0" fillId="0" borderId="0" xfId="0" applyNumberFormat="1"/>
    <xf numFmtId="0" fontId="5" fillId="0" borderId="4" xfId="0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4" fontId="0" fillId="0" borderId="0" xfId="0" applyNumberFormat="1"/>
    <xf numFmtId="4" fontId="1" fillId="0" borderId="0" xfId="0" applyNumberFormat="1" applyFont="1"/>
    <xf numFmtId="4" fontId="2" fillId="0" borderId="1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vertical="center"/>
    </xf>
    <xf numFmtId="2" fontId="6" fillId="0" borderId="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49" fontId="1" fillId="0" borderId="4" xfId="0" applyNumberFormat="1" applyFont="1" applyBorder="1"/>
    <xf numFmtId="0" fontId="1" fillId="0" borderId="4" xfId="0" applyFont="1" applyBorder="1"/>
    <xf numFmtId="164" fontId="6" fillId="0" borderId="2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49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164" fontId="6" fillId="0" borderId="9" xfId="0" applyNumberFormat="1" applyFont="1" applyBorder="1" applyAlignment="1">
      <alignment vertical="center"/>
    </xf>
    <xf numFmtId="49" fontId="6" fillId="0" borderId="4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9" fontId="6" fillId="0" borderId="4" xfId="0" applyNumberFormat="1" applyFont="1" applyBorder="1" applyAlignment="1">
      <alignment horizontal="right" vertical="center"/>
    </xf>
    <xf numFmtId="49" fontId="6" fillId="0" borderId="2" xfId="0" applyNumberFormat="1" applyFont="1" applyBorder="1" applyAlignment="1">
      <alignment horizontal="right" vertical="center"/>
    </xf>
    <xf numFmtId="2" fontId="7" fillId="0" borderId="0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2" fontId="7" fillId="0" borderId="7" xfId="0" applyNumberFormat="1" applyFont="1" applyBorder="1" applyAlignment="1">
      <alignment vertical="center"/>
    </xf>
    <xf numFmtId="164" fontId="7" fillId="0" borderId="9" xfId="0" applyNumberFormat="1" applyFont="1" applyBorder="1" applyAlignment="1">
      <alignment vertical="center"/>
    </xf>
    <xf numFmtId="4" fontId="1" fillId="0" borderId="0" xfId="0" applyNumberFormat="1" applyFont="1" applyAlignment="1">
      <alignment horizontal="right"/>
    </xf>
    <xf numFmtId="0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7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0" fontId="6" fillId="0" borderId="4" xfId="0" applyNumberFormat="1" applyFont="1" applyBorder="1" applyAlignment="1">
      <alignment vertical="center"/>
    </xf>
    <xf numFmtId="4" fontId="6" fillId="0" borderId="4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vertical="center"/>
    </xf>
    <xf numFmtId="4" fontId="7" fillId="0" borderId="7" xfId="0" applyNumberFormat="1" applyFont="1" applyBorder="1" applyAlignment="1">
      <alignment vertical="center"/>
    </xf>
    <xf numFmtId="4" fontId="1" fillId="0" borderId="0" xfId="0" applyNumberFormat="1" applyFont="1" applyBorder="1"/>
    <xf numFmtId="4" fontId="2" fillId="0" borderId="0" xfId="0" applyNumberFormat="1" applyFont="1" applyBorder="1" applyAlignment="1">
      <alignment horizontal="center"/>
    </xf>
    <xf numFmtId="4" fontId="1" fillId="0" borderId="4" xfId="0" applyNumberFormat="1" applyFont="1" applyBorder="1"/>
    <xf numFmtId="4" fontId="6" fillId="0" borderId="4" xfId="0" applyNumberFormat="1" applyFont="1" applyBorder="1" applyAlignment="1">
      <alignment vertical="center"/>
    </xf>
    <xf numFmtId="10" fontId="6" fillId="0" borderId="4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I189"/>
  <sheetViews>
    <sheetView tabSelected="1" view="pageBreakPreview" zoomScale="60" zoomScaleNormal="100" workbookViewId="0">
      <selection activeCell="N20" sqref="N20"/>
    </sheetView>
  </sheetViews>
  <sheetFormatPr defaultColWidth="9.140625" defaultRowHeight="11.25" x14ac:dyDescent="0.2"/>
  <cols>
    <col min="1" max="1" width="3.7109375" style="1" customWidth="1"/>
    <col min="2" max="2" width="12.140625" style="13" customWidth="1"/>
    <col min="3" max="3" width="1.28515625" style="1" customWidth="1"/>
    <col min="4" max="4" width="29" style="13" customWidth="1"/>
    <col min="5" max="5" width="3.5703125" style="1" customWidth="1"/>
    <col min="6" max="6" width="9.7109375" style="31" customWidth="1"/>
    <col min="7" max="7" width="8.5703125" style="31" customWidth="1"/>
    <col min="8" max="8" width="10.28515625" style="31" customWidth="1"/>
    <col min="9" max="9" width="8.5703125" style="4" customWidth="1"/>
    <col min="10" max="16384" width="9.140625" style="1"/>
  </cols>
  <sheetData>
    <row r="1" spans="1:9" x14ac:dyDescent="0.2">
      <c r="A1" s="1" t="s">
        <v>0</v>
      </c>
      <c r="D1" s="13" t="s">
        <v>209</v>
      </c>
    </row>
    <row r="2" spans="1:9" x14ac:dyDescent="0.2">
      <c r="A2" s="1" t="s">
        <v>1</v>
      </c>
      <c r="D2" s="13" t="s">
        <v>210</v>
      </c>
    </row>
    <row r="4" spans="1:9" x14ac:dyDescent="0.2">
      <c r="A4" s="5" t="s">
        <v>2</v>
      </c>
      <c r="B4" s="16" t="s">
        <v>3</v>
      </c>
      <c r="C4" s="9"/>
      <c r="D4" s="14" t="s">
        <v>4</v>
      </c>
      <c r="E4" s="6" t="s">
        <v>5</v>
      </c>
      <c r="F4" s="32" t="s">
        <v>6</v>
      </c>
      <c r="G4" s="32" t="s">
        <v>7</v>
      </c>
      <c r="H4" s="32" t="s">
        <v>8</v>
      </c>
      <c r="I4" s="7" t="s">
        <v>16</v>
      </c>
    </row>
    <row r="5" spans="1:9" x14ac:dyDescent="0.2">
      <c r="A5" s="2"/>
      <c r="B5" s="33" t="s">
        <v>31</v>
      </c>
      <c r="C5" s="3"/>
      <c r="D5" s="15"/>
      <c r="E5" s="2"/>
      <c r="F5" s="57"/>
      <c r="G5" s="57"/>
      <c r="H5" s="67"/>
    </row>
    <row r="6" spans="1:9" x14ac:dyDescent="0.2">
      <c r="A6" s="35">
        <v>9</v>
      </c>
      <c r="B6" s="34" t="s">
        <v>32</v>
      </c>
      <c r="F6" s="68"/>
    </row>
    <row r="8" spans="1:9" x14ac:dyDescent="0.2">
      <c r="A8" s="1">
        <v>1</v>
      </c>
      <c r="B8" s="13" t="s">
        <v>33</v>
      </c>
      <c r="D8" s="13" t="s">
        <v>34</v>
      </c>
      <c r="E8" s="1" t="s">
        <v>35</v>
      </c>
      <c r="F8" s="31">
        <v>18</v>
      </c>
      <c r="H8" s="31">
        <f>F8*G8</f>
        <v>0</v>
      </c>
      <c r="I8" s="4">
        <v>0.21060000000000001</v>
      </c>
    </row>
    <row r="9" spans="1:9" x14ac:dyDescent="0.2">
      <c r="B9" s="13" t="s">
        <v>36</v>
      </c>
      <c r="C9" s="1" t="s">
        <v>37</v>
      </c>
      <c r="D9" s="13" t="s">
        <v>38</v>
      </c>
      <c r="G9" s="31">
        <v>18</v>
      </c>
    </row>
    <row r="11" spans="1:9" x14ac:dyDescent="0.2">
      <c r="A11" s="1">
        <v>2</v>
      </c>
      <c r="B11" s="13" t="s">
        <v>39</v>
      </c>
      <c r="D11" s="13" t="s">
        <v>40</v>
      </c>
      <c r="E11" s="1" t="s">
        <v>41</v>
      </c>
      <c r="F11" s="31">
        <v>4</v>
      </c>
      <c r="H11" s="31">
        <f>F11*G11</f>
        <v>0</v>
      </c>
      <c r="I11" s="4">
        <v>4.0000000000000001E-3</v>
      </c>
    </row>
    <row r="13" spans="1:9" x14ac:dyDescent="0.2">
      <c r="A13" s="1">
        <v>3</v>
      </c>
      <c r="B13" s="13" t="s">
        <v>42</v>
      </c>
      <c r="D13" s="13" t="s">
        <v>43</v>
      </c>
      <c r="E13" s="1" t="s">
        <v>41</v>
      </c>
      <c r="F13" s="31">
        <v>2.3330000000000002</v>
      </c>
      <c r="H13" s="31">
        <f>F13*G13</f>
        <v>0</v>
      </c>
      <c r="I13" s="4">
        <v>2.33E-3</v>
      </c>
    </row>
    <row r="14" spans="1:9" x14ac:dyDescent="0.2">
      <c r="B14" s="13" t="s">
        <v>36</v>
      </c>
      <c r="C14" s="1" t="s">
        <v>37</v>
      </c>
      <c r="D14" s="13" t="s">
        <v>44</v>
      </c>
      <c r="G14" s="31">
        <v>2.3330000000000002</v>
      </c>
    </row>
    <row r="15" spans="1:9" x14ac:dyDescent="0.2">
      <c r="A15" s="38" t="s">
        <v>45</v>
      </c>
      <c r="B15" s="39"/>
      <c r="C15" s="40"/>
      <c r="D15" s="39"/>
      <c r="E15" s="40"/>
      <c r="F15" s="69"/>
      <c r="G15" s="69"/>
      <c r="H15" s="70">
        <f>SUM(H7:H14)</f>
        <v>0</v>
      </c>
      <c r="I15" s="41">
        <f>SUM(I7:I14)</f>
        <v>0.21693000000000001</v>
      </c>
    </row>
    <row r="16" spans="1:9" x14ac:dyDescent="0.2">
      <c r="B16" s="34" t="s">
        <v>31</v>
      </c>
    </row>
    <row r="17" spans="1:9" x14ac:dyDescent="0.2">
      <c r="A17" s="35">
        <v>99</v>
      </c>
      <c r="B17" s="34" t="s">
        <v>46</v>
      </c>
    </row>
    <row r="19" spans="1:9" x14ac:dyDescent="0.2">
      <c r="A19" s="1">
        <v>4</v>
      </c>
      <c r="B19" s="13" t="s">
        <v>47</v>
      </c>
      <c r="D19" s="13" t="s">
        <v>48</v>
      </c>
      <c r="E19" s="1" t="s">
        <v>49</v>
      </c>
      <c r="F19" s="31">
        <v>0.217</v>
      </c>
      <c r="H19" s="31">
        <f>F19*G19</f>
        <v>0</v>
      </c>
      <c r="I19" s="4">
        <v>0</v>
      </c>
    </row>
    <row r="20" spans="1:9" x14ac:dyDescent="0.2">
      <c r="A20" s="38" t="s">
        <v>45</v>
      </c>
      <c r="B20" s="39"/>
      <c r="C20" s="40"/>
      <c r="D20" s="39"/>
      <c r="E20" s="40"/>
      <c r="F20" s="69"/>
      <c r="G20" s="69"/>
      <c r="H20" s="70">
        <f>SUM(H18:H19)</f>
        <v>0</v>
      </c>
      <c r="I20" s="41">
        <f>SUM(I18:I19)</f>
        <v>0</v>
      </c>
    </row>
    <row r="21" spans="1:9" x14ac:dyDescent="0.2">
      <c r="B21" s="34" t="s">
        <v>31</v>
      </c>
    </row>
    <row r="22" spans="1:9" x14ac:dyDescent="0.2">
      <c r="A22" s="35">
        <v>713</v>
      </c>
      <c r="B22" s="34" t="s">
        <v>50</v>
      </c>
    </row>
    <row r="24" spans="1:9" x14ac:dyDescent="0.2">
      <c r="A24" s="1">
        <v>5</v>
      </c>
      <c r="B24" s="13" t="s">
        <v>51</v>
      </c>
      <c r="D24" s="13" t="s">
        <v>52</v>
      </c>
      <c r="E24" s="1" t="s">
        <v>53</v>
      </c>
      <c r="F24" s="31">
        <v>55</v>
      </c>
      <c r="H24" s="31">
        <f>F24*G24</f>
        <v>0</v>
      </c>
      <c r="I24" s="4">
        <v>1.65E-3</v>
      </c>
    </row>
    <row r="25" spans="1:9" x14ac:dyDescent="0.2">
      <c r="B25" s="13" t="s">
        <v>36</v>
      </c>
      <c r="C25" s="1" t="s">
        <v>37</v>
      </c>
      <c r="D25" s="13" t="s">
        <v>54</v>
      </c>
      <c r="G25" s="31">
        <v>55</v>
      </c>
    </row>
    <row r="27" spans="1:9" x14ac:dyDescent="0.2">
      <c r="A27" s="1">
        <v>6</v>
      </c>
      <c r="B27" s="13" t="s">
        <v>55</v>
      </c>
      <c r="D27" s="13" t="s">
        <v>56</v>
      </c>
      <c r="E27" s="1" t="s">
        <v>53</v>
      </c>
      <c r="F27" s="31">
        <v>30</v>
      </c>
      <c r="H27" s="31">
        <f>F27*G27</f>
        <v>0</v>
      </c>
      <c r="I27" s="4">
        <v>0</v>
      </c>
    </row>
    <row r="29" spans="1:9" x14ac:dyDescent="0.2">
      <c r="A29" s="1">
        <v>7</v>
      </c>
      <c r="B29" s="13" t="s">
        <v>57</v>
      </c>
      <c r="D29" s="13" t="s">
        <v>58</v>
      </c>
      <c r="E29" s="1" t="s">
        <v>53</v>
      </c>
      <c r="F29" s="31">
        <v>25</v>
      </c>
      <c r="H29" s="31">
        <f>F29*G29</f>
        <v>0</v>
      </c>
      <c r="I29" s="4">
        <v>0</v>
      </c>
    </row>
    <row r="31" spans="1:9" x14ac:dyDescent="0.2">
      <c r="A31" s="1">
        <v>8</v>
      </c>
      <c r="B31" s="13" t="s">
        <v>59</v>
      </c>
      <c r="D31" s="13" t="s">
        <v>60</v>
      </c>
      <c r="E31" s="1" t="s">
        <v>53</v>
      </c>
      <c r="F31" s="31">
        <v>18</v>
      </c>
      <c r="H31" s="31">
        <f>F31*G31</f>
        <v>0</v>
      </c>
      <c r="I31" s="4">
        <v>5.4000000000000001E-4</v>
      </c>
    </row>
    <row r="32" spans="1:9" x14ac:dyDescent="0.2">
      <c r="B32" s="13" t="s">
        <v>36</v>
      </c>
      <c r="C32" s="1" t="s">
        <v>37</v>
      </c>
      <c r="D32" s="13" t="s">
        <v>61</v>
      </c>
      <c r="G32" s="31">
        <v>18</v>
      </c>
    </row>
    <row r="34" spans="1:9" x14ac:dyDescent="0.2">
      <c r="A34" s="1">
        <v>9</v>
      </c>
      <c r="B34" s="13" t="s">
        <v>62</v>
      </c>
      <c r="D34" s="13" t="s">
        <v>63</v>
      </c>
      <c r="E34" s="1" t="s">
        <v>53</v>
      </c>
      <c r="F34" s="31">
        <v>13</v>
      </c>
      <c r="H34" s="31">
        <f>F34*G34</f>
        <v>0</v>
      </c>
      <c r="I34" s="4">
        <v>0</v>
      </c>
    </row>
    <row r="35" spans="1:9" x14ac:dyDescent="0.2">
      <c r="B35" s="13" t="s">
        <v>36</v>
      </c>
      <c r="C35" s="1" t="s">
        <v>37</v>
      </c>
      <c r="D35" s="13" t="s">
        <v>64</v>
      </c>
      <c r="G35" s="31">
        <v>13</v>
      </c>
    </row>
    <row r="37" spans="1:9" x14ac:dyDescent="0.2">
      <c r="A37" s="1">
        <v>10</v>
      </c>
      <c r="B37" s="13" t="s">
        <v>65</v>
      </c>
      <c r="D37" s="13" t="s">
        <v>66</v>
      </c>
      <c r="E37" s="1" t="s">
        <v>53</v>
      </c>
      <c r="F37" s="31">
        <v>5</v>
      </c>
      <c r="H37" s="31">
        <f>F37*G37</f>
        <v>0</v>
      </c>
      <c r="I37" s="4">
        <v>0</v>
      </c>
    </row>
    <row r="39" spans="1:9" x14ac:dyDescent="0.2">
      <c r="A39" s="1">
        <v>11</v>
      </c>
      <c r="B39" s="13" t="s">
        <v>67</v>
      </c>
      <c r="D39" s="13" t="s">
        <v>68</v>
      </c>
      <c r="E39" s="1" t="s">
        <v>49</v>
      </c>
      <c r="F39" s="31">
        <v>2E-3</v>
      </c>
      <c r="H39" s="31">
        <f>F39*G39</f>
        <v>0</v>
      </c>
      <c r="I39" s="4">
        <v>0</v>
      </c>
    </row>
    <row r="40" spans="1:9" x14ac:dyDescent="0.2">
      <c r="A40" s="38" t="s">
        <v>45</v>
      </c>
      <c r="B40" s="39"/>
      <c r="C40" s="40"/>
      <c r="D40" s="39"/>
      <c r="E40" s="40"/>
      <c r="F40" s="69"/>
      <c r="G40" s="69"/>
      <c r="H40" s="70">
        <f>SUM(H23:H39)</f>
        <v>0</v>
      </c>
      <c r="I40" s="41">
        <f>SUM(I23:I39)</f>
        <v>2.1900000000000001E-3</v>
      </c>
    </row>
    <row r="41" spans="1:9" x14ac:dyDescent="0.2">
      <c r="B41" s="34" t="s">
        <v>31</v>
      </c>
    </row>
    <row r="42" spans="1:9" x14ac:dyDescent="0.2">
      <c r="A42" s="35">
        <v>721</v>
      </c>
      <c r="B42" s="34" t="s">
        <v>69</v>
      </c>
    </row>
    <row r="44" spans="1:9" x14ac:dyDescent="0.2">
      <c r="A44" s="1">
        <v>12</v>
      </c>
      <c r="B44" s="13" t="s">
        <v>70</v>
      </c>
      <c r="D44" s="13" t="s">
        <v>71</v>
      </c>
      <c r="E44" s="1" t="s">
        <v>53</v>
      </c>
      <c r="F44" s="31">
        <v>2</v>
      </c>
      <c r="H44" s="31">
        <f>F44*G44</f>
        <v>0</v>
      </c>
      <c r="I44" s="4">
        <v>2.2120000000000001E-2</v>
      </c>
    </row>
    <row r="45" spans="1:9" x14ac:dyDescent="0.2">
      <c r="D45" s="13" t="s">
        <v>72</v>
      </c>
    </row>
    <row r="47" spans="1:9" x14ac:dyDescent="0.2">
      <c r="A47" s="1">
        <v>13</v>
      </c>
      <c r="B47" s="13" t="s">
        <v>73</v>
      </c>
      <c r="D47" s="13" t="s">
        <v>71</v>
      </c>
      <c r="E47" s="1" t="s">
        <v>53</v>
      </c>
      <c r="F47" s="31">
        <v>15</v>
      </c>
      <c r="H47" s="31">
        <f>F47*G47</f>
        <v>0</v>
      </c>
      <c r="I47" s="4">
        <v>0.19214999999999999</v>
      </c>
    </row>
    <row r="48" spans="1:9" x14ac:dyDescent="0.2">
      <c r="D48" s="13" t="s">
        <v>74</v>
      </c>
    </row>
    <row r="50" spans="1:9" x14ac:dyDescent="0.2">
      <c r="A50" s="1">
        <v>14</v>
      </c>
      <c r="B50" s="13" t="s">
        <v>75</v>
      </c>
      <c r="D50" s="13" t="s">
        <v>71</v>
      </c>
      <c r="E50" s="1" t="s">
        <v>53</v>
      </c>
      <c r="F50" s="31">
        <v>10</v>
      </c>
      <c r="H50" s="31">
        <f>F50*G50</f>
        <v>0</v>
      </c>
      <c r="I50" s="4">
        <v>6.7000000000000002E-3</v>
      </c>
    </row>
    <row r="51" spans="1:9" x14ac:dyDescent="0.2">
      <c r="D51" s="13" t="s">
        <v>76</v>
      </c>
    </row>
    <row r="53" spans="1:9" x14ac:dyDescent="0.2">
      <c r="A53" s="1">
        <v>15</v>
      </c>
      <c r="B53" s="13" t="s">
        <v>77</v>
      </c>
      <c r="D53" s="13" t="s">
        <v>71</v>
      </c>
      <c r="E53" s="1" t="s">
        <v>53</v>
      </c>
      <c r="F53" s="31">
        <v>10</v>
      </c>
      <c r="H53" s="31">
        <f>F53*G53</f>
        <v>0</v>
      </c>
      <c r="I53" s="4">
        <v>8.3000000000000001E-3</v>
      </c>
    </row>
    <row r="54" spans="1:9" x14ac:dyDescent="0.2">
      <c r="D54" s="13" t="s">
        <v>78</v>
      </c>
    </row>
    <row r="56" spans="1:9" x14ac:dyDescent="0.2">
      <c r="A56" s="1">
        <v>16</v>
      </c>
      <c r="B56" s="13" t="s">
        <v>79</v>
      </c>
      <c r="D56" s="13" t="s">
        <v>71</v>
      </c>
      <c r="E56" s="1" t="s">
        <v>53</v>
      </c>
      <c r="F56" s="31">
        <v>7</v>
      </c>
      <c r="H56" s="31">
        <f>F56*G56</f>
        <v>0</v>
      </c>
      <c r="I56" s="4">
        <v>7.0699999999999999E-3</v>
      </c>
    </row>
    <row r="57" spans="1:9" x14ac:dyDescent="0.2">
      <c r="D57" s="13" t="s">
        <v>80</v>
      </c>
    </row>
    <row r="59" spans="1:9" x14ac:dyDescent="0.2">
      <c r="A59" s="1">
        <v>17</v>
      </c>
      <c r="B59" s="13" t="s">
        <v>81</v>
      </c>
      <c r="D59" s="13" t="s">
        <v>82</v>
      </c>
      <c r="E59" s="1" t="s">
        <v>53</v>
      </c>
      <c r="F59" s="31">
        <v>86</v>
      </c>
      <c r="H59" s="31">
        <f>F59*G59</f>
        <v>0</v>
      </c>
      <c r="I59" s="4">
        <v>0.26745999999999998</v>
      </c>
    </row>
    <row r="60" spans="1:9" x14ac:dyDescent="0.2">
      <c r="B60" s="13" t="s">
        <v>36</v>
      </c>
      <c r="C60" s="1" t="s">
        <v>37</v>
      </c>
      <c r="D60" s="13" t="s">
        <v>83</v>
      </c>
      <c r="G60" s="31">
        <v>86</v>
      </c>
    </row>
    <row r="62" spans="1:9" x14ac:dyDescent="0.2">
      <c r="A62" s="1">
        <v>18</v>
      </c>
      <c r="B62" s="13" t="s">
        <v>84</v>
      </c>
      <c r="D62" s="13" t="s">
        <v>85</v>
      </c>
      <c r="E62" s="1" t="s">
        <v>86</v>
      </c>
      <c r="F62" s="31">
        <v>14</v>
      </c>
      <c r="H62" s="31">
        <f>F62*G62</f>
        <v>0</v>
      </c>
      <c r="I62" s="4">
        <v>1.6799999999999999E-2</v>
      </c>
    </row>
    <row r="64" spans="1:9" x14ac:dyDescent="0.2">
      <c r="A64" s="1">
        <v>19</v>
      </c>
      <c r="B64" s="13" t="s">
        <v>87</v>
      </c>
      <c r="D64" s="13" t="s">
        <v>88</v>
      </c>
      <c r="E64" s="1" t="s">
        <v>35</v>
      </c>
      <c r="F64" s="31">
        <v>8</v>
      </c>
      <c r="H64" s="31">
        <f>F64*G64</f>
        <v>0</v>
      </c>
      <c r="I64" s="4">
        <v>0</v>
      </c>
    </row>
    <row r="65" spans="1:9" x14ac:dyDescent="0.2">
      <c r="B65" s="13" t="s">
        <v>36</v>
      </c>
      <c r="C65" s="1" t="s">
        <v>37</v>
      </c>
      <c r="D65" s="13" t="s">
        <v>89</v>
      </c>
      <c r="G65" s="31">
        <v>8</v>
      </c>
    </row>
    <row r="67" spans="1:9" x14ac:dyDescent="0.2">
      <c r="A67" s="1">
        <v>20</v>
      </c>
      <c r="B67" s="13" t="s">
        <v>90</v>
      </c>
      <c r="D67" s="13" t="s">
        <v>91</v>
      </c>
      <c r="E67" s="1" t="s">
        <v>35</v>
      </c>
      <c r="F67" s="31">
        <v>1</v>
      </c>
      <c r="H67" s="31">
        <f>F67*G67</f>
        <v>0</v>
      </c>
      <c r="I67" s="4">
        <v>0</v>
      </c>
    </row>
    <row r="69" spans="1:9" x14ac:dyDescent="0.2">
      <c r="A69" s="1">
        <v>21</v>
      </c>
      <c r="B69" s="13" t="s">
        <v>92</v>
      </c>
      <c r="D69" s="13" t="s">
        <v>93</v>
      </c>
      <c r="E69" s="1" t="s">
        <v>35</v>
      </c>
      <c r="F69" s="31">
        <v>5</v>
      </c>
      <c r="H69" s="31">
        <f>F69*G69</f>
        <v>0</v>
      </c>
      <c r="I69" s="4">
        <v>0</v>
      </c>
    </row>
    <row r="70" spans="1:9" x14ac:dyDescent="0.2">
      <c r="B70" s="13" t="s">
        <v>36</v>
      </c>
      <c r="C70" s="1" t="s">
        <v>37</v>
      </c>
      <c r="D70" s="13" t="s">
        <v>94</v>
      </c>
      <c r="G70" s="31">
        <v>5</v>
      </c>
    </row>
    <row r="72" spans="1:9" x14ac:dyDescent="0.2">
      <c r="A72" s="1">
        <v>22</v>
      </c>
      <c r="B72" s="13" t="s">
        <v>95</v>
      </c>
      <c r="D72" s="13" t="s">
        <v>96</v>
      </c>
      <c r="E72" s="1" t="s">
        <v>86</v>
      </c>
      <c r="F72" s="31">
        <v>1</v>
      </c>
      <c r="H72" s="31">
        <f>F72*G72</f>
        <v>0</v>
      </c>
      <c r="I72" s="4">
        <v>5.7299999999999999E-3</v>
      </c>
    </row>
    <row r="74" spans="1:9" x14ac:dyDescent="0.2">
      <c r="A74" s="1">
        <v>23</v>
      </c>
      <c r="B74" s="13" t="s">
        <v>97</v>
      </c>
      <c r="D74" s="13" t="s">
        <v>98</v>
      </c>
      <c r="E74" s="1" t="s">
        <v>86</v>
      </c>
      <c r="F74" s="31">
        <v>1</v>
      </c>
      <c r="H74" s="31">
        <f>F74*G74</f>
        <v>0</v>
      </c>
      <c r="I74" s="4">
        <v>0</v>
      </c>
    </row>
    <row r="76" spans="1:9" x14ac:dyDescent="0.2">
      <c r="A76" s="1">
        <v>24</v>
      </c>
      <c r="B76" s="13" t="s">
        <v>99</v>
      </c>
      <c r="D76" s="13" t="s">
        <v>100</v>
      </c>
      <c r="E76" s="1" t="s">
        <v>35</v>
      </c>
      <c r="F76" s="31">
        <v>4</v>
      </c>
      <c r="H76" s="31">
        <f>F76*G76</f>
        <v>0</v>
      </c>
      <c r="I76" s="4">
        <v>1.4760000000000001E-2</v>
      </c>
    </row>
    <row r="78" spans="1:9" x14ac:dyDescent="0.2">
      <c r="A78" s="1">
        <v>25</v>
      </c>
      <c r="B78" s="13" t="s">
        <v>101</v>
      </c>
      <c r="D78" s="13" t="s">
        <v>102</v>
      </c>
      <c r="E78" s="1" t="s">
        <v>86</v>
      </c>
      <c r="F78" s="31">
        <v>4</v>
      </c>
      <c r="H78" s="31">
        <f>F78*G78</f>
        <v>0</v>
      </c>
      <c r="I78" s="4">
        <v>1.2E-2</v>
      </c>
    </row>
    <row r="80" spans="1:9" x14ac:dyDescent="0.2">
      <c r="A80" s="1">
        <v>26</v>
      </c>
      <c r="B80" s="13" t="s">
        <v>103</v>
      </c>
      <c r="D80" s="13" t="s">
        <v>104</v>
      </c>
      <c r="E80" s="1" t="s">
        <v>35</v>
      </c>
      <c r="F80" s="31">
        <v>1</v>
      </c>
      <c r="H80" s="31">
        <f>F80*G80</f>
        <v>0</v>
      </c>
      <c r="I80" s="4">
        <v>2.1479999999999999E-2</v>
      </c>
    </row>
    <row r="82" spans="1:9" x14ac:dyDescent="0.2">
      <c r="A82" s="1">
        <v>27</v>
      </c>
      <c r="B82" s="13" t="s">
        <v>105</v>
      </c>
      <c r="D82" s="13" t="s">
        <v>106</v>
      </c>
      <c r="E82" s="1" t="s">
        <v>86</v>
      </c>
      <c r="F82" s="31">
        <v>1</v>
      </c>
      <c r="H82" s="31">
        <f>F82*G82</f>
        <v>0</v>
      </c>
      <c r="I82" s="4">
        <v>0.01</v>
      </c>
    </row>
    <row r="84" spans="1:9" x14ac:dyDescent="0.2">
      <c r="A84" s="1">
        <v>28</v>
      </c>
      <c r="B84" s="13" t="s">
        <v>107</v>
      </c>
      <c r="D84" s="13" t="s">
        <v>108</v>
      </c>
      <c r="E84" s="1" t="s">
        <v>35</v>
      </c>
      <c r="F84" s="31">
        <v>14</v>
      </c>
      <c r="H84" s="31">
        <f>F84*G84</f>
        <v>0</v>
      </c>
      <c r="I84" s="4">
        <v>6.5939999999999999E-2</v>
      </c>
    </row>
    <row r="86" spans="1:9" x14ac:dyDescent="0.2">
      <c r="A86" s="1">
        <v>29</v>
      </c>
      <c r="B86" s="13" t="s">
        <v>109</v>
      </c>
      <c r="D86" s="13" t="s">
        <v>110</v>
      </c>
      <c r="E86" s="1" t="s">
        <v>53</v>
      </c>
      <c r="F86" s="31">
        <v>120</v>
      </c>
      <c r="H86" s="31">
        <f>F86*G86</f>
        <v>0</v>
      </c>
      <c r="I86" s="4">
        <v>0</v>
      </c>
    </row>
    <row r="87" spans="1:9" x14ac:dyDescent="0.2">
      <c r="B87" s="13" t="s">
        <v>36</v>
      </c>
      <c r="C87" s="1" t="s">
        <v>37</v>
      </c>
      <c r="D87" s="13" t="s">
        <v>111</v>
      </c>
      <c r="G87" s="31">
        <v>120</v>
      </c>
    </row>
    <row r="89" spans="1:9" x14ac:dyDescent="0.2">
      <c r="A89" s="1">
        <v>30</v>
      </c>
      <c r="B89" s="13" t="s">
        <v>112</v>
      </c>
      <c r="D89" s="13" t="s">
        <v>113</v>
      </c>
      <c r="E89" s="1" t="s">
        <v>49</v>
      </c>
      <c r="F89" s="31">
        <v>0.65100000000000002</v>
      </c>
      <c r="H89" s="31">
        <f>F89*G89</f>
        <v>0</v>
      </c>
      <c r="I89" s="4">
        <v>0</v>
      </c>
    </row>
    <row r="90" spans="1:9" x14ac:dyDescent="0.2">
      <c r="A90" s="38" t="s">
        <v>45</v>
      </c>
      <c r="B90" s="39"/>
      <c r="C90" s="40"/>
      <c r="D90" s="39"/>
      <c r="E90" s="40"/>
      <c r="F90" s="69"/>
      <c r="G90" s="69"/>
      <c r="H90" s="70">
        <f>SUM(H43:H89)</f>
        <v>0</v>
      </c>
      <c r="I90" s="41">
        <f>SUM(I43:I89)</f>
        <v>0.65051000000000003</v>
      </c>
    </row>
    <row r="91" spans="1:9" x14ac:dyDescent="0.2">
      <c r="B91" s="34" t="s">
        <v>31</v>
      </c>
    </row>
    <row r="92" spans="1:9" x14ac:dyDescent="0.2">
      <c r="A92" s="35">
        <v>722</v>
      </c>
      <c r="B92" s="34" t="s">
        <v>114</v>
      </c>
    </row>
    <row r="94" spans="1:9" x14ac:dyDescent="0.2">
      <c r="A94" s="1">
        <v>31</v>
      </c>
      <c r="B94" s="13" t="s">
        <v>115</v>
      </c>
      <c r="D94" s="13" t="s">
        <v>116</v>
      </c>
      <c r="E94" s="1" t="s">
        <v>53</v>
      </c>
      <c r="F94" s="31">
        <v>3</v>
      </c>
      <c r="H94" s="31">
        <f>F94*G94</f>
        <v>0</v>
      </c>
      <c r="I94" s="4">
        <v>3.8699999999999998E-2</v>
      </c>
    </row>
    <row r="96" spans="1:9" x14ac:dyDescent="0.2">
      <c r="A96" s="1">
        <v>32</v>
      </c>
      <c r="B96" s="13" t="s">
        <v>117</v>
      </c>
      <c r="D96" s="13" t="s">
        <v>118</v>
      </c>
      <c r="E96" s="1" t="s">
        <v>53</v>
      </c>
      <c r="F96" s="31">
        <v>70</v>
      </c>
      <c r="H96" s="31">
        <f>F96*G96</f>
        <v>0</v>
      </c>
      <c r="I96" s="4">
        <v>1.89E-2</v>
      </c>
    </row>
    <row r="98" spans="1:9" x14ac:dyDescent="0.2">
      <c r="A98" s="1">
        <v>33</v>
      </c>
      <c r="B98" s="13" t="s">
        <v>119</v>
      </c>
      <c r="D98" s="13" t="s">
        <v>120</v>
      </c>
      <c r="E98" s="1" t="s">
        <v>53</v>
      </c>
      <c r="F98" s="31">
        <v>15</v>
      </c>
      <c r="H98" s="31">
        <f>F98*G98</f>
        <v>0</v>
      </c>
      <c r="I98" s="4">
        <v>6.0000000000000001E-3</v>
      </c>
    </row>
    <row r="100" spans="1:9" x14ac:dyDescent="0.2">
      <c r="A100" s="1">
        <v>34</v>
      </c>
      <c r="B100" s="13" t="s">
        <v>121</v>
      </c>
      <c r="D100" s="13" t="s">
        <v>122</v>
      </c>
      <c r="E100" s="1" t="s">
        <v>123</v>
      </c>
      <c r="F100" s="31">
        <v>1</v>
      </c>
      <c r="H100" s="31">
        <f>F100*G100</f>
        <v>0</v>
      </c>
      <c r="I100" s="4">
        <v>7.2399999999999999E-3</v>
      </c>
    </row>
    <row r="102" spans="1:9" x14ac:dyDescent="0.2">
      <c r="A102" s="1">
        <v>35</v>
      </c>
      <c r="B102" s="13" t="s">
        <v>124</v>
      </c>
      <c r="D102" s="13" t="s">
        <v>125</v>
      </c>
      <c r="E102" s="1" t="s">
        <v>35</v>
      </c>
      <c r="F102" s="31">
        <v>21</v>
      </c>
      <c r="H102" s="31">
        <f>F102*G102</f>
        <v>0</v>
      </c>
      <c r="I102" s="4">
        <v>0</v>
      </c>
    </row>
    <row r="103" spans="1:9" x14ac:dyDescent="0.2">
      <c r="B103" s="13" t="s">
        <v>36</v>
      </c>
      <c r="C103" s="1" t="s">
        <v>37</v>
      </c>
      <c r="D103" s="13" t="s">
        <v>126</v>
      </c>
      <c r="G103" s="31">
        <v>21</v>
      </c>
    </row>
    <row r="105" spans="1:9" x14ac:dyDescent="0.2">
      <c r="A105" s="1">
        <v>36</v>
      </c>
      <c r="B105" s="13" t="s">
        <v>127</v>
      </c>
      <c r="D105" s="13" t="s">
        <v>128</v>
      </c>
      <c r="E105" s="1" t="s">
        <v>35</v>
      </c>
      <c r="F105" s="31">
        <v>5</v>
      </c>
      <c r="H105" s="31">
        <f>F105*G105</f>
        <v>0</v>
      </c>
      <c r="I105" s="4">
        <v>4.15E-3</v>
      </c>
    </row>
    <row r="106" spans="1:9" x14ac:dyDescent="0.2">
      <c r="B106" s="13" t="s">
        <v>36</v>
      </c>
      <c r="C106" s="1" t="s">
        <v>37</v>
      </c>
      <c r="D106" s="13" t="s">
        <v>129</v>
      </c>
      <c r="G106" s="31">
        <v>5</v>
      </c>
    </row>
    <row r="108" spans="1:9" x14ac:dyDescent="0.2">
      <c r="A108" s="1">
        <v>37</v>
      </c>
      <c r="B108" s="13" t="s">
        <v>130</v>
      </c>
      <c r="D108" s="13" t="s">
        <v>128</v>
      </c>
      <c r="E108" s="1" t="s">
        <v>131</v>
      </c>
      <c r="F108" s="31">
        <v>8</v>
      </c>
      <c r="H108" s="31">
        <f>F108*G108</f>
        <v>0</v>
      </c>
      <c r="I108" s="4">
        <v>1.5679999999999999E-2</v>
      </c>
    </row>
    <row r="109" spans="1:9" x14ac:dyDescent="0.2">
      <c r="B109" s="13" t="s">
        <v>36</v>
      </c>
      <c r="C109" s="1" t="s">
        <v>37</v>
      </c>
      <c r="D109" s="13" t="s">
        <v>89</v>
      </c>
      <c r="G109" s="31">
        <v>8</v>
      </c>
    </row>
    <row r="111" spans="1:9" x14ac:dyDescent="0.2">
      <c r="A111" s="1">
        <v>38</v>
      </c>
      <c r="B111" s="13" t="s">
        <v>132</v>
      </c>
      <c r="D111" s="13" t="s">
        <v>133</v>
      </c>
      <c r="E111" s="1" t="s">
        <v>123</v>
      </c>
      <c r="F111" s="31">
        <v>1</v>
      </c>
      <c r="H111" s="31">
        <f>F111*G111</f>
        <v>0</v>
      </c>
      <c r="I111" s="4">
        <v>1.559E-2</v>
      </c>
    </row>
    <row r="113" spans="1:9" x14ac:dyDescent="0.2">
      <c r="A113" s="1">
        <v>39</v>
      </c>
      <c r="B113" s="13" t="s">
        <v>134</v>
      </c>
      <c r="D113" s="13" t="s">
        <v>135</v>
      </c>
      <c r="E113" s="1" t="s">
        <v>53</v>
      </c>
      <c r="F113" s="31">
        <v>88</v>
      </c>
      <c r="H113" s="31">
        <f>F113*G113</f>
        <v>0</v>
      </c>
      <c r="I113" s="4">
        <v>1.584E-2</v>
      </c>
    </row>
    <row r="114" spans="1:9" x14ac:dyDescent="0.2">
      <c r="B114" s="13" t="s">
        <v>36</v>
      </c>
      <c r="C114" s="1" t="s">
        <v>37</v>
      </c>
      <c r="D114" s="13" t="s">
        <v>136</v>
      </c>
      <c r="G114" s="31">
        <v>88</v>
      </c>
    </row>
    <row r="116" spans="1:9" x14ac:dyDescent="0.2">
      <c r="A116" s="1">
        <v>40</v>
      </c>
      <c r="B116" s="13" t="s">
        <v>137</v>
      </c>
      <c r="D116" s="13" t="s">
        <v>138</v>
      </c>
      <c r="E116" s="1" t="s">
        <v>53</v>
      </c>
      <c r="F116" s="31">
        <v>88</v>
      </c>
      <c r="H116" s="31">
        <f>F116*G116</f>
        <v>0</v>
      </c>
      <c r="I116" s="4">
        <v>8.8000000000000003E-4</v>
      </c>
    </row>
    <row r="118" spans="1:9" x14ac:dyDescent="0.2">
      <c r="A118" s="1">
        <v>41</v>
      </c>
      <c r="B118" s="13" t="s">
        <v>139</v>
      </c>
      <c r="D118" s="13" t="s">
        <v>140</v>
      </c>
      <c r="E118" s="1" t="s">
        <v>49</v>
      </c>
      <c r="F118" s="31">
        <v>0.123</v>
      </c>
      <c r="H118" s="31">
        <f>F118*G118</f>
        <v>0</v>
      </c>
      <c r="I118" s="4">
        <v>0</v>
      </c>
    </row>
    <row r="119" spans="1:9" x14ac:dyDescent="0.2">
      <c r="A119" s="38" t="s">
        <v>45</v>
      </c>
      <c r="B119" s="39"/>
      <c r="C119" s="40"/>
      <c r="D119" s="39"/>
      <c r="E119" s="40"/>
      <c r="F119" s="69"/>
      <c r="G119" s="69"/>
      <c r="H119" s="70">
        <f>SUM(H93:H118)</f>
        <v>0</v>
      </c>
      <c r="I119" s="41">
        <f>SUM(I93:I118)</f>
        <v>0.12297999999999999</v>
      </c>
    </row>
    <row r="120" spans="1:9" x14ac:dyDescent="0.2">
      <c r="B120" s="34" t="s">
        <v>31</v>
      </c>
    </row>
    <row r="121" spans="1:9" x14ac:dyDescent="0.2">
      <c r="A121" s="35">
        <v>725</v>
      </c>
      <c r="B121" s="34" t="s">
        <v>141</v>
      </c>
    </row>
    <row r="123" spans="1:9" x14ac:dyDescent="0.2">
      <c r="A123" s="1">
        <v>42</v>
      </c>
      <c r="B123" s="13" t="s">
        <v>142</v>
      </c>
      <c r="D123" s="13" t="s">
        <v>143</v>
      </c>
      <c r="E123" s="1" t="s">
        <v>35</v>
      </c>
      <c r="F123" s="31">
        <v>4</v>
      </c>
      <c r="H123" s="31">
        <f>F123*G123</f>
        <v>0</v>
      </c>
      <c r="I123" s="4">
        <v>9.5600000000000008E-3</v>
      </c>
    </row>
    <row r="124" spans="1:9" x14ac:dyDescent="0.2">
      <c r="D124" s="13" t="s">
        <v>144</v>
      </c>
    </row>
    <row r="126" spans="1:9" x14ac:dyDescent="0.2">
      <c r="A126" s="1">
        <v>43</v>
      </c>
      <c r="B126" s="13" t="s">
        <v>145</v>
      </c>
      <c r="D126" s="13" t="s">
        <v>146</v>
      </c>
      <c r="E126" s="1" t="s">
        <v>86</v>
      </c>
      <c r="F126" s="31">
        <v>4</v>
      </c>
      <c r="H126" s="31">
        <f>F126*G126</f>
        <v>0</v>
      </c>
      <c r="I126" s="4">
        <v>0.06</v>
      </c>
    </row>
    <row r="128" spans="1:9" x14ac:dyDescent="0.2">
      <c r="A128" s="1">
        <v>44</v>
      </c>
      <c r="B128" s="13" t="s">
        <v>147</v>
      </c>
      <c r="D128" s="13" t="s">
        <v>148</v>
      </c>
      <c r="E128" s="1" t="s">
        <v>86</v>
      </c>
      <c r="F128" s="31">
        <v>4</v>
      </c>
      <c r="H128" s="31">
        <f>F128*G128</f>
        <v>0</v>
      </c>
      <c r="I128" s="4">
        <v>0</v>
      </c>
    </row>
    <row r="130" spans="1:9" x14ac:dyDescent="0.2">
      <c r="A130" s="1">
        <v>45</v>
      </c>
      <c r="B130" s="13" t="s">
        <v>149</v>
      </c>
      <c r="D130" s="13" t="s">
        <v>150</v>
      </c>
      <c r="E130" s="1" t="s">
        <v>151</v>
      </c>
      <c r="F130" s="31">
        <v>4</v>
      </c>
      <c r="H130" s="31">
        <f>F130*G130</f>
        <v>0</v>
      </c>
      <c r="I130" s="4">
        <v>4.1759999999999999E-2</v>
      </c>
    </row>
    <row r="131" spans="1:9" x14ac:dyDescent="0.2">
      <c r="D131" s="13" t="s">
        <v>152</v>
      </c>
    </row>
    <row r="133" spans="1:9" x14ac:dyDescent="0.2">
      <c r="A133" s="1">
        <v>46</v>
      </c>
      <c r="B133" s="13" t="s">
        <v>153</v>
      </c>
      <c r="D133" s="13" t="s">
        <v>154</v>
      </c>
      <c r="E133" s="1" t="s">
        <v>86</v>
      </c>
      <c r="F133" s="31">
        <v>4</v>
      </c>
      <c r="H133" s="31">
        <f>F133*G133</f>
        <v>0</v>
      </c>
      <c r="I133" s="4">
        <v>0</v>
      </c>
    </row>
    <row r="135" spans="1:9" x14ac:dyDescent="0.2">
      <c r="A135" s="1">
        <v>47</v>
      </c>
      <c r="B135" s="13" t="s">
        <v>155</v>
      </c>
      <c r="D135" s="13" t="s">
        <v>156</v>
      </c>
      <c r="E135" s="1" t="s">
        <v>123</v>
      </c>
      <c r="F135" s="31">
        <v>1</v>
      </c>
      <c r="H135" s="31">
        <f>F135*G135</f>
        <v>0</v>
      </c>
      <c r="I135" s="4">
        <v>3.81E-3</v>
      </c>
    </row>
    <row r="137" spans="1:9" x14ac:dyDescent="0.2">
      <c r="A137" s="1">
        <v>48</v>
      </c>
      <c r="B137" s="13" t="s">
        <v>157</v>
      </c>
      <c r="D137" s="13" t="s">
        <v>158</v>
      </c>
      <c r="E137" s="1" t="s">
        <v>86</v>
      </c>
      <c r="F137" s="31">
        <v>1</v>
      </c>
      <c r="H137" s="31">
        <f>F137*G137</f>
        <v>0</v>
      </c>
      <c r="I137" s="4">
        <v>8.0000000000000002E-3</v>
      </c>
    </row>
    <row r="139" spans="1:9" x14ac:dyDescent="0.2">
      <c r="A139" s="1">
        <v>49</v>
      </c>
      <c r="B139" s="13" t="s">
        <v>159</v>
      </c>
      <c r="D139" s="13" t="s">
        <v>160</v>
      </c>
      <c r="E139" s="1" t="s">
        <v>86</v>
      </c>
      <c r="F139" s="31">
        <v>1</v>
      </c>
      <c r="H139" s="31">
        <f>F139*G139</f>
        <v>0</v>
      </c>
      <c r="I139" s="4">
        <v>0</v>
      </c>
    </row>
    <row r="141" spans="1:9" x14ac:dyDescent="0.2">
      <c r="A141" s="1">
        <v>50</v>
      </c>
      <c r="B141" s="13" t="s">
        <v>161</v>
      </c>
      <c r="D141" s="13" t="s">
        <v>162</v>
      </c>
      <c r="E141" s="1" t="s">
        <v>123</v>
      </c>
      <c r="F141" s="31">
        <v>7</v>
      </c>
      <c r="H141" s="31">
        <f>F141*G141</f>
        <v>0</v>
      </c>
      <c r="I141" s="4">
        <v>9.7300000000000008E-3</v>
      </c>
    </row>
    <row r="143" spans="1:9" x14ac:dyDescent="0.2">
      <c r="A143" s="1">
        <v>51</v>
      </c>
      <c r="B143" s="13" t="s">
        <v>163</v>
      </c>
      <c r="D143" s="13" t="s">
        <v>164</v>
      </c>
      <c r="E143" s="1" t="s">
        <v>86</v>
      </c>
      <c r="F143" s="31">
        <v>7</v>
      </c>
      <c r="H143" s="31">
        <f>F143*G143</f>
        <v>0</v>
      </c>
      <c r="I143" s="4">
        <v>4.2000000000000003E-2</v>
      </c>
    </row>
    <row r="145" spans="1:9" x14ac:dyDescent="0.2">
      <c r="A145" s="1">
        <v>52</v>
      </c>
      <c r="B145" s="13" t="s">
        <v>165</v>
      </c>
      <c r="D145" s="13" t="s">
        <v>166</v>
      </c>
      <c r="E145" s="1" t="s">
        <v>123</v>
      </c>
      <c r="F145" s="31">
        <v>1</v>
      </c>
      <c r="H145" s="31">
        <f>F145*G145</f>
        <v>0</v>
      </c>
      <c r="I145" s="4">
        <v>2.5950000000000001E-2</v>
      </c>
    </row>
    <row r="147" spans="1:9" x14ac:dyDescent="0.2">
      <c r="A147" s="1">
        <v>53</v>
      </c>
      <c r="B147" s="13" t="s">
        <v>167</v>
      </c>
      <c r="D147" s="13" t="s">
        <v>168</v>
      </c>
      <c r="E147" s="1" t="s">
        <v>86</v>
      </c>
      <c r="F147" s="31">
        <v>1</v>
      </c>
      <c r="H147" s="31">
        <f>F147*G147</f>
        <v>0</v>
      </c>
      <c r="I147" s="4">
        <v>0.04</v>
      </c>
    </row>
    <row r="149" spans="1:9" x14ac:dyDescent="0.2">
      <c r="A149" s="1">
        <v>54</v>
      </c>
      <c r="B149" s="13" t="s">
        <v>169</v>
      </c>
      <c r="D149" s="13" t="s">
        <v>170</v>
      </c>
      <c r="E149" s="1" t="s">
        <v>35</v>
      </c>
      <c r="F149" s="31">
        <v>7</v>
      </c>
      <c r="H149" s="31">
        <f>F149*G149</f>
        <v>0</v>
      </c>
      <c r="I149" s="4">
        <v>1.1900000000000001E-3</v>
      </c>
    </row>
    <row r="151" spans="1:9" x14ac:dyDescent="0.2">
      <c r="A151" s="1">
        <v>55</v>
      </c>
      <c r="B151" s="13" t="s">
        <v>171</v>
      </c>
      <c r="D151" s="13" t="s">
        <v>172</v>
      </c>
      <c r="E151" s="1" t="s">
        <v>86</v>
      </c>
      <c r="F151" s="31">
        <v>7</v>
      </c>
      <c r="H151" s="31">
        <f>F151*G151</f>
        <v>0</v>
      </c>
      <c r="I151" s="4">
        <v>3.5000000000000001E-3</v>
      </c>
    </row>
    <row r="153" spans="1:9" x14ac:dyDescent="0.2">
      <c r="A153" s="1">
        <v>56</v>
      </c>
      <c r="B153" s="13" t="s">
        <v>173</v>
      </c>
      <c r="D153" s="13" t="s">
        <v>174</v>
      </c>
      <c r="E153" s="1" t="s">
        <v>86</v>
      </c>
      <c r="F153" s="31">
        <v>1</v>
      </c>
      <c r="H153" s="31">
        <f>F153*G153</f>
        <v>0</v>
      </c>
      <c r="I153" s="4">
        <v>2.1000000000000001E-4</v>
      </c>
    </row>
    <row r="155" spans="1:9" x14ac:dyDescent="0.2">
      <c r="A155" s="1">
        <v>57</v>
      </c>
      <c r="B155" s="13" t="s">
        <v>175</v>
      </c>
      <c r="D155" s="13" t="s">
        <v>176</v>
      </c>
      <c r="E155" s="1" t="s">
        <v>86</v>
      </c>
      <c r="F155" s="31">
        <v>1</v>
      </c>
      <c r="H155" s="31">
        <f>F155*G155</f>
        <v>0</v>
      </c>
      <c r="I155" s="4">
        <v>5.0000000000000001E-3</v>
      </c>
    </row>
    <row r="157" spans="1:9" x14ac:dyDescent="0.2">
      <c r="A157" s="1">
        <v>58</v>
      </c>
      <c r="B157" s="13" t="s">
        <v>177</v>
      </c>
      <c r="D157" s="13" t="s">
        <v>178</v>
      </c>
      <c r="E157" s="1" t="s">
        <v>123</v>
      </c>
      <c r="F157" s="31">
        <v>14</v>
      </c>
      <c r="H157" s="31">
        <f>F157*G157</f>
        <v>0</v>
      </c>
      <c r="I157" s="4">
        <v>3.5000000000000001E-3</v>
      </c>
    </row>
    <row r="158" spans="1:9" x14ac:dyDescent="0.2">
      <c r="B158" s="13" t="s">
        <v>36</v>
      </c>
      <c r="C158" s="1" t="s">
        <v>37</v>
      </c>
      <c r="D158" s="13" t="s">
        <v>179</v>
      </c>
      <c r="G158" s="31">
        <v>14</v>
      </c>
    </row>
    <row r="160" spans="1:9" x14ac:dyDescent="0.2">
      <c r="A160" s="1">
        <v>59</v>
      </c>
      <c r="B160" s="13" t="s">
        <v>180</v>
      </c>
      <c r="D160" s="13" t="s">
        <v>181</v>
      </c>
      <c r="E160" s="1" t="s">
        <v>123</v>
      </c>
      <c r="F160" s="31">
        <v>4</v>
      </c>
      <c r="H160" s="31">
        <f>F160*G160</f>
        <v>0</v>
      </c>
      <c r="I160" s="4">
        <v>1.32E-3</v>
      </c>
    </row>
    <row r="162" spans="1:9" x14ac:dyDescent="0.2">
      <c r="A162" s="1">
        <v>60</v>
      </c>
      <c r="B162" s="13" t="s">
        <v>182</v>
      </c>
      <c r="D162" s="13" t="s">
        <v>183</v>
      </c>
      <c r="E162" s="1" t="s">
        <v>35</v>
      </c>
      <c r="F162" s="31">
        <v>1</v>
      </c>
      <c r="H162" s="31">
        <f>F162*G162</f>
        <v>0</v>
      </c>
      <c r="I162" s="4">
        <v>1.2E-4</v>
      </c>
    </row>
    <row r="164" spans="1:9" x14ac:dyDescent="0.2">
      <c r="A164" s="1">
        <v>61</v>
      </c>
      <c r="B164" s="13" t="s">
        <v>184</v>
      </c>
      <c r="D164" s="13" t="s">
        <v>185</v>
      </c>
      <c r="E164" s="1" t="s">
        <v>186</v>
      </c>
      <c r="F164" s="31">
        <v>1</v>
      </c>
      <c r="H164" s="31">
        <f>F164*G164</f>
        <v>0</v>
      </c>
      <c r="I164" s="4">
        <v>2E-3</v>
      </c>
    </row>
    <row r="166" spans="1:9" x14ac:dyDescent="0.2">
      <c r="A166" s="1">
        <v>62</v>
      </c>
      <c r="B166" s="13" t="s">
        <v>187</v>
      </c>
      <c r="D166" s="13" t="s">
        <v>188</v>
      </c>
      <c r="E166" s="1" t="s">
        <v>35</v>
      </c>
      <c r="F166" s="31">
        <v>7</v>
      </c>
      <c r="H166" s="31">
        <f>F166*G166</f>
        <v>0</v>
      </c>
      <c r="I166" s="4">
        <v>2.7999999999999998E-4</v>
      </c>
    </row>
    <row r="168" spans="1:9" x14ac:dyDescent="0.2">
      <c r="A168" s="1">
        <v>63</v>
      </c>
      <c r="B168" s="13" t="s">
        <v>189</v>
      </c>
      <c r="D168" s="13" t="s">
        <v>190</v>
      </c>
      <c r="E168" s="1" t="s">
        <v>86</v>
      </c>
      <c r="F168" s="31">
        <v>7</v>
      </c>
      <c r="H168" s="31">
        <f>F168*G168</f>
        <v>0</v>
      </c>
      <c r="I168" s="4">
        <v>7.0000000000000001E-3</v>
      </c>
    </row>
    <row r="170" spans="1:9" x14ac:dyDescent="0.2">
      <c r="A170" s="1">
        <v>64</v>
      </c>
      <c r="B170" s="13" t="s">
        <v>191</v>
      </c>
      <c r="D170" s="13" t="s">
        <v>192</v>
      </c>
      <c r="E170" s="1" t="s">
        <v>49</v>
      </c>
      <c r="F170" s="31">
        <v>0.26500000000000001</v>
      </c>
      <c r="H170" s="31">
        <f>F170*G170</f>
        <v>0</v>
      </c>
      <c r="I170" s="4">
        <v>0</v>
      </c>
    </row>
    <row r="171" spans="1:9" x14ac:dyDescent="0.2">
      <c r="A171" s="38" t="s">
        <v>45</v>
      </c>
      <c r="B171" s="39"/>
      <c r="C171" s="40"/>
      <c r="D171" s="39"/>
      <c r="E171" s="40"/>
      <c r="F171" s="69"/>
      <c r="G171" s="69"/>
      <c r="H171" s="70">
        <f>SUM(H122:H170)</f>
        <v>0</v>
      </c>
      <c r="I171" s="41">
        <f>SUM(I122:I170)</f>
        <v>0.26493</v>
      </c>
    </row>
    <row r="172" spans="1:9" x14ac:dyDescent="0.2">
      <c r="B172" s="34" t="s">
        <v>31</v>
      </c>
    </row>
    <row r="173" spans="1:9" x14ac:dyDescent="0.2">
      <c r="A173" s="35">
        <v>900</v>
      </c>
      <c r="B173" s="34" t="s">
        <v>193</v>
      </c>
    </row>
    <row r="175" spans="1:9" x14ac:dyDescent="0.2">
      <c r="A175" s="1">
        <v>65</v>
      </c>
      <c r="B175" s="13" t="s">
        <v>194</v>
      </c>
      <c r="D175" s="13" t="s">
        <v>195</v>
      </c>
      <c r="E175" s="1" t="s">
        <v>196</v>
      </c>
      <c r="F175" s="31">
        <v>1</v>
      </c>
      <c r="H175" s="31">
        <f>F175*G175</f>
        <v>0</v>
      </c>
      <c r="I175" s="4">
        <v>0</v>
      </c>
    </row>
    <row r="176" spans="1:9" x14ac:dyDescent="0.2">
      <c r="A176" s="38" t="s">
        <v>45</v>
      </c>
      <c r="B176" s="39"/>
      <c r="C176" s="40"/>
      <c r="D176" s="39"/>
      <c r="E176" s="40"/>
      <c r="F176" s="69"/>
      <c r="G176" s="69"/>
      <c r="H176" s="70">
        <f>SUM(H174:H175)</f>
        <v>0</v>
      </c>
      <c r="I176" s="41">
        <f>SUM(I174:I175)</f>
        <v>0</v>
      </c>
    </row>
    <row r="177" spans="1:9" x14ac:dyDescent="0.2">
      <c r="B177" s="34" t="s">
        <v>31</v>
      </c>
    </row>
    <row r="178" spans="1:9" x14ac:dyDescent="0.2">
      <c r="A178" s="35">
        <v>998</v>
      </c>
      <c r="B178" s="34" t="s">
        <v>197</v>
      </c>
    </row>
    <row r="180" spans="1:9" x14ac:dyDescent="0.2">
      <c r="A180" s="1">
        <v>66</v>
      </c>
      <c r="B180" s="13" t="s">
        <v>198</v>
      </c>
      <c r="D180" s="13" t="s">
        <v>199</v>
      </c>
      <c r="E180" s="1" t="s">
        <v>200</v>
      </c>
      <c r="G180" s="31">
        <v>23</v>
      </c>
      <c r="H180" s="31">
        <f>F180*G180</f>
        <v>0</v>
      </c>
      <c r="I180" s="4">
        <v>0</v>
      </c>
    </row>
    <row r="181" spans="1:9" x14ac:dyDescent="0.2">
      <c r="D181" s="13" t="s">
        <v>201</v>
      </c>
    </row>
    <row r="182" spans="1:9" x14ac:dyDescent="0.2">
      <c r="A182" s="38" t="s">
        <v>45</v>
      </c>
      <c r="B182" s="39"/>
      <c r="C182" s="40"/>
      <c r="D182" s="39"/>
      <c r="E182" s="40"/>
      <c r="F182" s="69"/>
      <c r="G182" s="69"/>
      <c r="H182" s="70">
        <f>SUM(H179:H181)</f>
        <v>0</v>
      </c>
      <c r="I182" s="41">
        <f>SUM(I179:I181)</f>
        <v>0</v>
      </c>
    </row>
    <row r="184" spans="1:9" x14ac:dyDescent="0.2">
      <c r="A184" s="38" t="s">
        <v>202</v>
      </c>
      <c r="B184" s="49"/>
      <c r="C184" s="50"/>
      <c r="D184" s="49"/>
      <c r="E184" s="51"/>
      <c r="F184" s="71">
        <v>0.21</v>
      </c>
      <c r="G184" s="63"/>
      <c r="H184" s="63" t="s">
        <v>203</v>
      </c>
      <c r="I184" s="52" t="s">
        <v>16</v>
      </c>
    </row>
    <row r="185" spans="1:9" x14ac:dyDescent="0.2">
      <c r="A185" s="36"/>
      <c r="B185" s="42" t="s">
        <v>26</v>
      </c>
      <c r="C185" s="43"/>
      <c r="D185" s="42"/>
      <c r="E185" s="53"/>
      <c r="F185" s="65">
        <f>H185-G185</f>
        <v>0</v>
      </c>
      <c r="G185" s="65"/>
      <c r="H185" s="65">
        <f>SUMIF(A:A,"Oddíl celkem",H:H)</f>
        <v>0</v>
      </c>
      <c r="I185" s="54"/>
    </row>
    <row r="186" spans="1:9" x14ac:dyDescent="0.2">
      <c r="A186" s="44"/>
      <c r="B186" s="45" t="s">
        <v>204</v>
      </c>
      <c r="C186" s="46"/>
      <c r="D186" s="45"/>
      <c r="E186" s="55"/>
      <c r="F186" s="66">
        <f>F185*0.21</f>
        <v>0</v>
      </c>
      <c r="G186" s="66"/>
      <c r="H186" s="66">
        <f>F186+G186</f>
        <v>0</v>
      </c>
      <c r="I186" s="56"/>
    </row>
    <row r="187" spans="1:9" x14ac:dyDescent="0.2">
      <c r="A187" s="36"/>
      <c r="B187" s="42"/>
      <c r="C187" s="43"/>
      <c r="D187" s="42"/>
      <c r="E187" s="37"/>
      <c r="F187" s="59"/>
      <c r="G187" s="59"/>
      <c r="H187" s="59"/>
      <c r="I187" s="47"/>
    </row>
    <row r="188" spans="1:9" x14ac:dyDescent="0.2">
      <c r="A188" s="36"/>
      <c r="B188" s="42" t="s">
        <v>205</v>
      </c>
      <c r="C188" s="43"/>
      <c r="D188" s="42"/>
      <c r="E188" s="37"/>
      <c r="F188" s="59">
        <f>F186+F185</f>
        <v>0</v>
      </c>
      <c r="G188" s="59"/>
      <c r="H188" s="59">
        <f>H186+H185</f>
        <v>0</v>
      </c>
      <c r="I188" s="47">
        <f>SUMIF(A:A,"Oddíl celkem",I:I)</f>
        <v>1.2575400000000001</v>
      </c>
    </row>
    <row r="189" spans="1:9" x14ac:dyDescent="0.2">
      <c r="A189" s="44"/>
      <c r="B189" s="45"/>
      <c r="C189" s="46"/>
      <c r="D189" s="45"/>
      <c r="E189" s="46"/>
      <c r="F189" s="61"/>
      <c r="G189" s="61"/>
      <c r="H189" s="61"/>
      <c r="I189" s="48"/>
    </row>
  </sheetData>
  <phoneticPr fontId="0" type="noConversion"/>
  <pageMargins left="0.74803149606299213" right="0.74803149606299213" top="0.98425196850393704" bottom="0.59055118110236227" header="0.59055118110236227" footer="0"/>
  <pageSetup paperSize="9" scale="99" orientation="portrait" horizontalDpi="120" verticalDpi="72" r:id="rId1"/>
  <headerFooter alignWithMargins="0">
    <oddHeader>&amp;CNABÍDKOVÝ ROZPOČET VČ. VÝKAZU VÝMĚR&amp;R&amp;8Datum  :    &amp;D &amp;10
    &amp;8                      Strana  :                  &amp;P&amp;LNormex Praha</oddHeader>
  </headerFooter>
  <rowBreaks count="1" manualBreakCount="1">
    <brk id="12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G138"/>
  <sheetViews>
    <sheetView view="pageBreakPreview" zoomScale="60" zoomScaleNormal="100" workbookViewId="0">
      <selection activeCell="A2" sqref="A2"/>
    </sheetView>
  </sheetViews>
  <sheetFormatPr defaultRowHeight="12.75" x14ac:dyDescent="0.2"/>
  <cols>
    <col min="1" max="1" width="13.5703125" customWidth="1"/>
    <col min="2" max="2" width="44.42578125" style="17" customWidth="1"/>
    <col min="3" max="3" width="14.42578125" style="30" customWidth="1"/>
    <col min="4" max="4" width="13.28515625" style="12" customWidth="1"/>
  </cols>
  <sheetData>
    <row r="1" spans="1:7" x14ac:dyDescent="0.2">
      <c r="A1" s="1" t="s">
        <v>211</v>
      </c>
      <c r="D1" s="10">
        <v>43264</v>
      </c>
      <c r="E1" s="1"/>
      <c r="F1" s="1"/>
      <c r="G1" s="1"/>
    </row>
    <row r="2" spans="1:7" x14ac:dyDescent="0.2">
      <c r="B2" s="18" t="s">
        <v>9</v>
      </c>
      <c r="C2" s="31"/>
      <c r="D2" s="4"/>
      <c r="E2" s="1"/>
      <c r="F2" s="1"/>
      <c r="G2" s="1"/>
    </row>
    <row r="3" spans="1:7" x14ac:dyDescent="0.2">
      <c r="A3" s="1"/>
      <c r="B3" s="18" t="s">
        <v>15</v>
      </c>
      <c r="C3" s="31"/>
      <c r="D3" s="4"/>
      <c r="E3" s="1"/>
      <c r="F3" s="1"/>
      <c r="G3" s="1"/>
    </row>
    <row r="4" spans="1:7" x14ac:dyDescent="0.2">
      <c r="A4" s="1" t="s">
        <v>10</v>
      </c>
      <c r="B4" s="13" t="str">
        <f>'Položkový rozpočet'!D1</f>
        <v xml:space="preserve">481 - Přístavba budovy Gymnázia Benešov na p.č.415/1                    </v>
      </c>
      <c r="C4" s="31"/>
      <c r="D4" s="4"/>
      <c r="E4" s="1"/>
      <c r="F4" s="1"/>
      <c r="G4" s="1"/>
    </row>
    <row r="5" spans="1:7" x14ac:dyDescent="0.2">
      <c r="A5" s="1" t="s">
        <v>11</v>
      </c>
      <c r="B5" s="13" t="str">
        <f>'Položkový rozpočet'!D2</f>
        <v xml:space="preserve">4810010 - Doplnění rozpočtu 2.NP-zdravotní instalace              </v>
      </c>
      <c r="C5" s="31"/>
      <c r="D5" s="4"/>
      <c r="E5" s="1"/>
      <c r="F5" s="1"/>
      <c r="G5" s="1"/>
    </row>
    <row r="6" spans="1:7" x14ac:dyDescent="0.2">
      <c r="A6" s="1"/>
      <c r="B6" s="11"/>
      <c r="C6" s="31"/>
      <c r="D6" s="4"/>
      <c r="E6" s="1"/>
      <c r="F6" s="1"/>
      <c r="G6" s="1"/>
    </row>
    <row r="7" spans="1:7" x14ac:dyDescent="0.2">
      <c r="A7" s="6" t="s">
        <v>12</v>
      </c>
      <c r="B7" s="19" t="s">
        <v>13</v>
      </c>
      <c r="C7" s="32" t="s">
        <v>14</v>
      </c>
      <c r="D7" s="8" t="s">
        <v>16</v>
      </c>
      <c r="E7" s="1"/>
      <c r="F7" s="1"/>
      <c r="G7" s="1"/>
    </row>
    <row r="8" spans="1:7" x14ac:dyDescent="0.2">
      <c r="B8" s="11"/>
      <c r="C8" s="31"/>
      <c r="D8" s="4"/>
      <c r="E8" s="1"/>
      <c r="F8" s="1"/>
      <c r="G8" s="1"/>
    </row>
    <row r="9" spans="1:7" x14ac:dyDescent="0.2">
      <c r="A9" s="11">
        <f>'Položkový rozpočet'!A6</f>
        <v>9</v>
      </c>
      <c r="B9" s="13" t="str">
        <f>'Položkový rozpočet'!B6</f>
        <v xml:space="preserve">DOKONCUJICI KONSTRUKCE                            </v>
      </c>
      <c r="C9" s="31">
        <f>'Položkový rozpočet'!H15</f>
        <v>0</v>
      </c>
      <c r="D9" s="4">
        <f>'Položkový rozpočet'!I15</f>
        <v>0.21693000000000001</v>
      </c>
      <c r="E9" s="1"/>
      <c r="F9" s="1"/>
      <c r="G9" s="1"/>
    </row>
    <row r="10" spans="1:7" s="1" customFormat="1" ht="11.25" x14ac:dyDescent="0.2">
      <c r="A10" s="1">
        <f>'Položkový rozpočet'!A17</f>
        <v>99</v>
      </c>
      <c r="B10" s="13" t="str">
        <f>'Položkový rozpočet'!B17</f>
        <v xml:space="preserve">PRESUN HMOT                                       </v>
      </c>
      <c r="C10" s="31">
        <f>'Položkový rozpočet'!H20</f>
        <v>0</v>
      </c>
      <c r="D10" s="4">
        <f>'Položkový rozpočet'!I20</f>
        <v>0</v>
      </c>
    </row>
    <row r="11" spans="1:7" s="1" customFormat="1" ht="11.25" x14ac:dyDescent="0.2">
      <c r="A11" s="1">
        <f>'Položkový rozpočet'!A22</f>
        <v>713</v>
      </c>
      <c r="B11" s="13" t="str">
        <f>'Položkový rozpočet'!B22</f>
        <v xml:space="preserve">IZOLACE TEPELNE                                   </v>
      </c>
      <c r="C11" s="31">
        <f>'Položkový rozpočet'!H40</f>
        <v>0</v>
      </c>
      <c r="D11" s="4">
        <f>'Položkový rozpočet'!I40</f>
        <v>2.1900000000000001E-3</v>
      </c>
    </row>
    <row r="12" spans="1:7" s="1" customFormat="1" ht="11.25" x14ac:dyDescent="0.2">
      <c r="A12" s="1">
        <f>'Položkový rozpočet'!A42</f>
        <v>721</v>
      </c>
      <c r="B12" s="13" t="str">
        <f>'Položkový rozpočet'!B42</f>
        <v xml:space="preserve">VNITRNI KANALIZACE                                </v>
      </c>
      <c r="C12" s="31">
        <f>'Položkový rozpočet'!H90</f>
        <v>0</v>
      </c>
      <c r="D12" s="4">
        <f>'Položkový rozpočet'!I90</f>
        <v>0.65051000000000003</v>
      </c>
    </row>
    <row r="13" spans="1:7" s="1" customFormat="1" ht="11.25" x14ac:dyDescent="0.2">
      <c r="A13" s="1">
        <f>'Položkový rozpočet'!A92</f>
        <v>722</v>
      </c>
      <c r="B13" s="13" t="str">
        <f>'Položkový rozpočet'!B92</f>
        <v xml:space="preserve">VNITRNI VODOVOD                                   </v>
      </c>
      <c r="C13" s="31">
        <f>'Položkový rozpočet'!H119</f>
        <v>0</v>
      </c>
      <c r="D13" s="4">
        <f>'Položkový rozpočet'!I119</f>
        <v>0.12297999999999999</v>
      </c>
    </row>
    <row r="14" spans="1:7" s="1" customFormat="1" ht="11.25" x14ac:dyDescent="0.2">
      <c r="A14" s="1">
        <f>'Položkový rozpočet'!A121</f>
        <v>725</v>
      </c>
      <c r="B14" s="13" t="str">
        <f>'Položkový rozpočet'!B121</f>
        <v xml:space="preserve">ZARIZOVACI PREDMETY                               </v>
      </c>
      <c r="C14" s="31">
        <f>'Položkový rozpočet'!H171</f>
        <v>0</v>
      </c>
      <c r="D14" s="4">
        <f>'Položkový rozpočet'!I171</f>
        <v>0.26493</v>
      </c>
    </row>
    <row r="15" spans="1:7" s="1" customFormat="1" ht="11.25" x14ac:dyDescent="0.2">
      <c r="A15" s="1">
        <f>'Položkový rozpočet'!A173</f>
        <v>900</v>
      </c>
      <c r="B15" s="13" t="str">
        <f>'Položkový rozpočet'!B173</f>
        <v xml:space="preserve">RŮZNÉ                                             </v>
      </c>
      <c r="C15" s="31">
        <f>'Položkový rozpočet'!H176</f>
        <v>0</v>
      </c>
      <c r="D15" s="4">
        <f>'Položkový rozpočet'!I176</f>
        <v>0</v>
      </c>
    </row>
    <row r="16" spans="1:7" s="1" customFormat="1" ht="11.25" x14ac:dyDescent="0.2">
      <c r="A16" s="1">
        <f>'Položkový rozpočet'!A178</f>
        <v>998</v>
      </c>
      <c r="B16" s="13" t="str">
        <f>'Položkový rozpočet'!B178</f>
        <v xml:space="preserve">DOPOČTY PRIRAZEK                                  </v>
      </c>
      <c r="C16" s="31">
        <f>'Položkový rozpočet'!H182</f>
        <v>0</v>
      </c>
      <c r="D16" s="4">
        <f>'Položkový rozpočet'!I182</f>
        <v>0</v>
      </c>
    </row>
    <row r="17" spans="1:4" s="1" customFormat="1" ht="11.25" x14ac:dyDescent="0.2">
      <c r="B17" s="11"/>
      <c r="C17" s="31"/>
      <c r="D17" s="4"/>
    </row>
    <row r="18" spans="1:4" s="1" customFormat="1" ht="11.25" x14ac:dyDescent="0.2">
      <c r="A18" s="38" t="s">
        <v>202</v>
      </c>
      <c r="B18" s="62"/>
      <c r="C18" s="63" t="s">
        <v>8</v>
      </c>
      <c r="D18" s="64" t="s">
        <v>16</v>
      </c>
    </row>
    <row r="19" spans="1:4" s="1" customFormat="1" ht="11.25" x14ac:dyDescent="0.2">
      <c r="A19" s="36"/>
      <c r="B19" s="58" t="s">
        <v>26</v>
      </c>
      <c r="C19" s="65">
        <f>'Položkový rozpočet'!H185</f>
        <v>0</v>
      </c>
      <c r="D19" s="54"/>
    </row>
    <row r="20" spans="1:4" s="1" customFormat="1" ht="11.25" x14ac:dyDescent="0.2">
      <c r="A20" s="36"/>
      <c r="B20" s="58" t="s">
        <v>212</v>
      </c>
      <c r="C20" s="65">
        <f>'Položkový rozpočet'!F186</f>
        <v>0</v>
      </c>
      <c r="D20" s="54"/>
    </row>
    <row r="21" spans="1:4" s="1" customFormat="1" ht="11.25" x14ac:dyDescent="0.2">
      <c r="A21" s="44"/>
      <c r="B21" s="60"/>
      <c r="C21" s="66"/>
      <c r="D21" s="56"/>
    </row>
    <row r="22" spans="1:4" s="1" customFormat="1" ht="11.25" x14ac:dyDescent="0.2">
      <c r="A22" s="44"/>
      <c r="B22" s="60" t="s">
        <v>205</v>
      </c>
      <c r="C22" s="61">
        <f>C21+C20+C19</f>
        <v>0</v>
      </c>
      <c r="D22" s="48">
        <f>'Položkový rozpočet'!I188</f>
        <v>1.2575400000000001</v>
      </c>
    </row>
    <row r="23" spans="1:4" s="1" customFormat="1" ht="11.25" x14ac:dyDescent="0.2">
      <c r="B23" s="11"/>
      <c r="C23" s="31"/>
      <c r="D23" s="4"/>
    </row>
    <row r="24" spans="1:4" s="1" customFormat="1" ht="11.25" x14ac:dyDescent="0.2">
      <c r="B24" s="11"/>
      <c r="C24" s="31"/>
      <c r="D24" s="4"/>
    </row>
    <row r="25" spans="1:4" s="1" customFormat="1" ht="11.25" x14ac:dyDescent="0.2">
      <c r="B25" s="11"/>
      <c r="C25" s="31"/>
      <c r="D25" s="4"/>
    </row>
    <row r="26" spans="1:4" s="1" customFormat="1" ht="11.25" x14ac:dyDescent="0.2">
      <c r="B26" s="11"/>
      <c r="C26" s="31"/>
      <c r="D26" s="4"/>
    </row>
    <row r="27" spans="1:4" s="1" customFormat="1" ht="11.25" x14ac:dyDescent="0.2">
      <c r="B27" s="11"/>
      <c r="C27" s="31"/>
      <c r="D27" s="4"/>
    </row>
    <row r="28" spans="1:4" s="1" customFormat="1" ht="11.25" x14ac:dyDescent="0.2">
      <c r="B28" s="11"/>
      <c r="C28" s="31"/>
      <c r="D28" s="4"/>
    </row>
    <row r="29" spans="1:4" s="1" customFormat="1" ht="11.25" x14ac:dyDescent="0.2">
      <c r="B29" s="11"/>
      <c r="C29" s="31"/>
      <c r="D29" s="4"/>
    </row>
    <row r="30" spans="1:4" s="1" customFormat="1" ht="11.25" x14ac:dyDescent="0.2">
      <c r="B30" s="11"/>
      <c r="C30" s="31"/>
      <c r="D30" s="4"/>
    </row>
    <row r="31" spans="1:4" s="1" customFormat="1" ht="11.25" x14ac:dyDescent="0.2">
      <c r="B31" s="11"/>
      <c r="C31" s="31"/>
      <c r="D31" s="4"/>
    </row>
    <row r="32" spans="1:4" s="1" customFormat="1" ht="11.25" x14ac:dyDescent="0.2">
      <c r="B32" s="11"/>
      <c r="C32" s="31"/>
      <c r="D32" s="4"/>
    </row>
    <row r="33" spans="2:4" s="1" customFormat="1" ht="11.25" x14ac:dyDescent="0.2">
      <c r="B33" s="11"/>
      <c r="C33" s="31"/>
      <c r="D33" s="4"/>
    </row>
    <row r="34" spans="2:4" s="1" customFormat="1" ht="11.25" x14ac:dyDescent="0.2">
      <c r="B34" s="11"/>
      <c r="C34" s="31"/>
      <c r="D34" s="4"/>
    </row>
    <row r="35" spans="2:4" s="1" customFormat="1" ht="11.25" x14ac:dyDescent="0.2">
      <c r="B35" s="11"/>
      <c r="C35" s="31"/>
      <c r="D35" s="4"/>
    </row>
    <row r="36" spans="2:4" s="1" customFormat="1" ht="11.25" x14ac:dyDescent="0.2">
      <c r="B36" s="11"/>
      <c r="C36" s="31"/>
      <c r="D36" s="4"/>
    </row>
    <row r="37" spans="2:4" s="1" customFormat="1" ht="11.25" x14ac:dyDescent="0.2">
      <c r="B37" s="11"/>
      <c r="C37" s="31"/>
      <c r="D37" s="4"/>
    </row>
    <row r="38" spans="2:4" s="1" customFormat="1" ht="11.25" x14ac:dyDescent="0.2">
      <c r="B38" s="11"/>
      <c r="C38" s="31"/>
      <c r="D38" s="4"/>
    </row>
    <row r="39" spans="2:4" s="1" customFormat="1" ht="11.25" x14ac:dyDescent="0.2">
      <c r="B39" s="11"/>
      <c r="C39" s="31"/>
      <c r="D39" s="4"/>
    </row>
    <row r="40" spans="2:4" s="1" customFormat="1" ht="11.25" x14ac:dyDescent="0.2">
      <c r="B40" s="11"/>
      <c r="C40" s="31"/>
      <c r="D40" s="4"/>
    </row>
    <row r="41" spans="2:4" s="1" customFormat="1" ht="11.25" x14ac:dyDescent="0.2">
      <c r="B41" s="11"/>
      <c r="C41" s="31"/>
      <c r="D41" s="4"/>
    </row>
    <row r="42" spans="2:4" s="1" customFormat="1" ht="11.25" x14ac:dyDescent="0.2">
      <c r="B42" s="11"/>
      <c r="C42" s="31"/>
      <c r="D42" s="4"/>
    </row>
    <row r="43" spans="2:4" s="1" customFormat="1" ht="11.25" x14ac:dyDescent="0.2">
      <c r="B43" s="11"/>
      <c r="C43" s="31"/>
      <c r="D43" s="4"/>
    </row>
    <row r="44" spans="2:4" s="1" customFormat="1" ht="11.25" x14ac:dyDescent="0.2">
      <c r="B44" s="11"/>
      <c r="C44" s="31"/>
      <c r="D44" s="4"/>
    </row>
    <row r="45" spans="2:4" s="1" customFormat="1" ht="11.25" x14ac:dyDescent="0.2">
      <c r="B45" s="11"/>
      <c r="C45" s="31"/>
      <c r="D45" s="4"/>
    </row>
    <row r="46" spans="2:4" s="1" customFormat="1" ht="11.25" x14ac:dyDescent="0.2">
      <c r="B46" s="11"/>
      <c r="C46" s="31"/>
      <c r="D46" s="4"/>
    </row>
    <row r="47" spans="2:4" s="1" customFormat="1" ht="11.25" x14ac:dyDescent="0.2">
      <c r="B47" s="11"/>
      <c r="C47" s="31"/>
      <c r="D47" s="4"/>
    </row>
    <row r="48" spans="2:4" s="1" customFormat="1" ht="11.25" x14ac:dyDescent="0.2">
      <c r="B48" s="11"/>
      <c r="C48" s="31"/>
      <c r="D48" s="4"/>
    </row>
    <row r="49" spans="2:4" s="1" customFormat="1" ht="11.25" x14ac:dyDescent="0.2">
      <c r="B49" s="11"/>
      <c r="C49" s="31"/>
      <c r="D49" s="4"/>
    </row>
    <row r="50" spans="2:4" s="1" customFormat="1" ht="11.25" x14ac:dyDescent="0.2">
      <c r="B50" s="11"/>
      <c r="C50" s="31"/>
      <c r="D50" s="4"/>
    </row>
    <row r="51" spans="2:4" s="1" customFormat="1" ht="11.25" x14ac:dyDescent="0.2">
      <c r="B51" s="11"/>
      <c r="C51" s="31"/>
      <c r="D51" s="4"/>
    </row>
    <row r="52" spans="2:4" s="1" customFormat="1" ht="11.25" x14ac:dyDescent="0.2">
      <c r="B52" s="11"/>
      <c r="C52" s="31"/>
      <c r="D52" s="4"/>
    </row>
    <row r="53" spans="2:4" s="1" customFormat="1" ht="11.25" x14ac:dyDescent="0.2">
      <c r="B53" s="11"/>
      <c r="C53" s="31"/>
      <c r="D53" s="4"/>
    </row>
    <row r="54" spans="2:4" s="1" customFormat="1" ht="11.25" x14ac:dyDescent="0.2">
      <c r="B54" s="11"/>
      <c r="C54" s="31"/>
      <c r="D54" s="4"/>
    </row>
    <row r="55" spans="2:4" s="1" customFormat="1" ht="11.25" x14ac:dyDescent="0.2">
      <c r="B55" s="11"/>
      <c r="C55" s="31"/>
      <c r="D55" s="4"/>
    </row>
    <row r="56" spans="2:4" s="1" customFormat="1" ht="11.25" x14ac:dyDescent="0.2">
      <c r="B56" s="11"/>
      <c r="C56" s="31"/>
      <c r="D56" s="4"/>
    </row>
    <row r="57" spans="2:4" s="1" customFormat="1" ht="11.25" x14ac:dyDescent="0.2">
      <c r="B57" s="11"/>
      <c r="C57" s="31"/>
      <c r="D57" s="4"/>
    </row>
    <row r="58" spans="2:4" s="1" customFormat="1" ht="11.25" x14ac:dyDescent="0.2">
      <c r="B58" s="11"/>
      <c r="C58" s="31"/>
      <c r="D58" s="4"/>
    </row>
    <row r="59" spans="2:4" s="1" customFormat="1" ht="11.25" x14ac:dyDescent="0.2">
      <c r="B59" s="11"/>
      <c r="C59" s="31"/>
      <c r="D59" s="4"/>
    </row>
    <row r="60" spans="2:4" s="1" customFormat="1" ht="11.25" x14ac:dyDescent="0.2">
      <c r="B60" s="11"/>
      <c r="C60" s="31"/>
      <c r="D60" s="4"/>
    </row>
    <row r="61" spans="2:4" s="1" customFormat="1" ht="11.25" x14ac:dyDescent="0.2">
      <c r="B61" s="11"/>
      <c r="C61" s="31"/>
      <c r="D61" s="4"/>
    </row>
    <row r="62" spans="2:4" s="1" customFormat="1" ht="11.25" x14ac:dyDescent="0.2">
      <c r="B62" s="11"/>
      <c r="C62" s="31"/>
      <c r="D62" s="4"/>
    </row>
    <row r="63" spans="2:4" s="1" customFormat="1" ht="11.25" x14ac:dyDescent="0.2">
      <c r="B63" s="11"/>
      <c r="C63" s="31"/>
      <c r="D63" s="4"/>
    </row>
    <row r="64" spans="2:4" s="1" customFormat="1" ht="11.25" x14ac:dyDescent="0.2">
      <c r="B64" s="11"/>
      <c r="C64" s="31"/>
      <c r="D64" s="4"/>
    </row>
    <row r="65" spans="2:4" s="1" customFormat="1" ht="11.25" x14ac:dyDescent="0.2">
      <c r="B65" s="11"/>
      <c r="C65" s="31"/>
      <c r="D65" s="4"/>
    </row>
    <row r="66" spans="2:4" s="1" customFormat="1" ht="11.25" x14ac:dyDescent="0.2">
      <c r="B66" s="11"/>
      <c r="C66" s="31"/>
      <c r="D66" s="4"/>
    </row>
    <row r="67" spans="2:4" s="1" customFormat="1" ht="11.25" x14ac:dyDescent="0.2">
      <c r="B67" s="11"/>
      <c r="C67" s="31"/>
      <c r="D67" s="4"/>
    </row>
    <row r="68" spans="2:4" s="1" customFormat="1" ht="11.25" x14ac:dyDescent="0.2">
      <c r="B68" s="11"/>
      <c r="C68" s="31"/>
      <c r="D68" s="4"/>
    </row>
    <row r="69" spans="2:4" s="1" customFormat="1" ht="11.25" x14ac:dyDescent="0.2">
      <c r="B69" s="11"/>
      <c r="C69" s="31"/>
      <c r="D69" s="4"/>
    </row>
    <row r="70" spans="2:4" s="1" customFormat="1" ht="11.25" x14ac:dyDescent="0.2">
      <c r="B70" s="11"/>
      <c r="C70" s="31"/>
      <c r="D70" s="4"/>
    </row>
    <row r="71" spans="2:4" s="1" customFormat="1" ht="11.25" x14ac:dyDescent="0.2">
      <c r="B71" s="11"/>
      <c r="C71" s="31"/>
      <c r="D71" s="4"/>
    </row>
    <row r="72" spans="2:4" s="1" customFormat="1" ht="11.25" x14ac:dyDescent="0.2">
      <c r="B72" s="11"/>
      <c r="C72" s="31"/>
      <c r="D72" s="4"/>
    </row>
    <row r="73" spans="2:4" s="1" customFormat="1" ht="11.25" x14ac:dyDescent="0.2">
      <c r="B73" s="11"/>
      <c r="C73" s="31"/>
      <c r="D73" s="4"/>
    </row>
    <row r="74" spans="2:4" s="1" customFormat="1" ht="11.25" x14ac:dyDescent="0.2">
      <c r="B74" s="11"/>
      <c r="C74" s="31"/>
      <c r="D74" s="4"/>
    </row>
    <row r="75" spans="2:4" s="1" customFormat="1" ht="11.25" x14ac:dyDescent="0.2">
      <c r="B75" s="11"/>
      <c r="C75" s="31"/>
      <c r="D75" s="4"/>
    </row>
    <row r="76" spans="2:4" s="1" customFormat="1" ht="11.25" x14ac:dyDescent="0.2">
      <c r="B76" s="11"/>
      <c r="C76" s="31"/>
      <c r="D76" s="4"/>
    </row>
    <row r="77" spans="2:4" s="1" customFormat="1" ht="11.25" x14ac:dyDescent="0.2">
      <c r="B77" s="11"/>
      <c r="C77" s="31"/>
      <c r="D77" s="4"/>
    </row>
    <row r="78" spans="2:4" s="1" customFormat="1" ht="11.25" x14ac:dyDescent="0.2">
      <c r="B78" s="11"/>
      <c r="C78" s="31"/>
      <c r="D78" s="4"/>
    </row>
    <row r="79" spans="2:4" s="1" customFormat="1" ht="11.25" x14ac:dyDescent="0.2">
      <c r="B79" s="11"/>
      <c r="C79" s="31"/>
      <c r="D79" s="4"/>
    </row>
    <row r="80" spans="2:4" s="1" customFormat="1" ht="11.25" x14ac:dyDescent="0.2">
      <c r="B80" s="11"/>
      <c r="C80" s="31"/>
      <c r="D80" s="4"/>
    </row>
    <row r="81" spans="2:4" s="1" customFormat="1" ht="11.25" x14ac:dyDescent="0.2">
      <c r="B81" s="11"/>
      <c r="C81" s="31"/>
      <c r="D81" s="4"/>
    </row>
    <row r="82" spans="2:4" s="1" customFormat="1" ht="11.25" x14ac:dyDescent="0.2">
      <c r="B82" s="11"/>
      <c r="C82" s="31"/>
      <c r="D82" s="4"/>
    </row>
    <row r="83" spans="2:4" s="1" customFormat="1" ht="11.25" x14ac:dyDescent="0.2">
      <c r="B83" s="11"/>
      <c r="C83" s="31"/>
      <c r="D83" s="4"/>
    </row>
    <row r="84" spans="2:4" s="1" customFormat="1" ht="11.25" x14ac:dyDescent="0.2">
      <c r="B84" s="11"/>
      <c r="C84" s="31"/>
      <c r="D84" s="4"/>
    </row>
    <row r="85" spans="2:4" s="1" customFormat="1" ht="11.25" x14ac:dyDescent="0.2">
      <c r="B85" s="11"/>
      <c r="C85" s="31"/>
      <c r="D85" s="4"/>
    </row>
    <row r="86" spans="2:4" s="1" customFormat="1" ht="11.25" x14ac:dyDescent="0.2">
      <c r="B86" s="11"/>
      <c r="C86" s="31"/>
      <c r="D86" s="4"/>
    </row>
    <row r="87" spans="2:4" s="1" customFormat="1" ht="11.25" x14ac:dyDescent="0.2">
      <c r="B87" s="11"/>
      <c r="C87" s="31"/>
      <c r="D87" s="4"/>
    </row>
    <row r="88" spans="2:4" s="1" customFormat="1" ht="11.25" x14ac:dyDescent="0.2">
      <c r="B88" s="11"/>
      <c r="C88" s="31"/>
      <c r="D88" s="4"/>
    </row>
    <row r="89" spans="2:4" s="1" customFormat="1" ht="11.25" x14ac:dyDescent="0.2">
      <c r="B89" s="11"/>
      <c r="C89" s="31"/>
      <c r="D89" s="4"/>
    </row>
    <row r="90" spans="2:4" s="1" customFormat="1" ht="11.25" x14ac:dyDescent="0.2">
      <c r="B90" s="11"/>
      <c r="C90" s="31"/>
      <c r="D90" s="4"/>
    </row>
    <row r="91" spans="2:4" s="1" customFormat="1" ht="11.25" x14ac:dyDescent="0.2">
      <c r="B91" s="11"/>
      <c r="C91" s="31"/>
      <c r="D91" s="4"/>
    </row>
    <row r="92" spans="2:4" s="1" customFormat="1" ht="11.25" x14ac:dyDescent="0.2">
      <c r="B92" s="11"/>
      <c r="C92" s="31"/>
      <c r="D92" s="4"/>
    </row>
    <row r="93" spans="2:4" s="1" customFormat="1" ht="11.25" x14ac:dyDescent="0.2">
      <c r="B93" s="11"/>
      <c r="C93" s="31"/>
      <c r="D93" s="4"/>
    </row>
    <row r="94" spans="2:4" s="1" customFormat="1" ht="11.25" x14ac:dyDescent="0.2">
      <c r="B94" s="11"/>
      <c r="C94" s="31"/>
      <c r="D94" s="4"/>
    </row>
    <row r="95" spans="2:4" s="1" customFormat="1" ht="11.25" x14ac:dyDescent="0.2">
      <c r="B95" s="11"/>
      <c r="C95" s="31"/>
      <c r="D95" s="4"/>
    </row>
    <row r="96" spans="2:4" s="1" customFormat="1" ht="11.25" x14ac:dyDescent="0.2">
      <c r="B96" s="11"/>
      <c r="C96" s="31"/>
      <c r="D96" s="4"/>
    </row>
    <row r="97" spans="2:4" s="1" customFormat="1" ht="11.25" x14ac:dyDescent="0.2">
      <c r="B97" s="11"/>
      <c r="C97" s="31"/>
      <c r="D97" s="4"/>
    </row>
    <row r="98" spans="2:4" s="1" customFormat="1" ht="11.25" x14ac:dyDescent="0.2">
      <c r="B98" s="11"/>
      <c r="C98" s="31"/>
      <c r="D98" s="4"/>
    </row>
    <row r="99" spans="2:4" s="1" customFormat="1" ht="11.25" x14ac:dyDescent="0.2">
      <c r="B99" s="11"/>
      <c r="C99" s="31"/>
      <c r="D99" s="4"/>
    </row>
    <row r="100" spans="2:4" s="1" customFormat="1" ht="11.25" x14ac:dyDescent="0.2">
      <c r="B100" s="11"/>
      <c r="C100" s="31"/>
      <c r="D100" s="4"/>
    </row>
    <row r="101" spans="2:4" s="1" customFormat="1" ht="11.25" x14ac:dyDescent="0.2">
      <c r="B101" s="11"/>
      <c r="C101" s="31"/>
      <c r="D101" s="4"/>
    </row>
    <row r="102" spans="2:4" s="1" customFormat="1" ht="11.25" x14ac:dyDescent="0.2">
      <c r="B102" s="11"/>
      <c r="C102" s="31"/>
      <c r="D102" s="4"/>
    </row>
    <row r="103" spans="2:4" s="1" customFormat="1" ht="11.25" x14ac:dyDescent="0.2">
      <c r="B103" s="11"/>
      <c r="C103" s="31"/>
      <c r="D103" s="4"/>
    </row>
    <row r="104" spans="2:4" s="1" customFormat="1" ht="11.25" x14ac:dyDescent="0.2">
      <c r="B104" s="11"/>
      <c r="C104" s="31"/>
      <c r="D104" s="4"/>
    </row>
    <row r="105" spans="2:4" s="1" customFormat="1" ht="11.25" x14ac:dyDescent="0.2">
      <c r="B105" s="11"/>
      <c r="C105" s="31"/>
      <c r="D105" s="4"/>
    </row>
    <row r="106" spans="2:4" s="1" customFormat="1" ht="11.25" x14ac:dyDescent="0.2">
      <c r="B106" s="11"/>
      <c r="C106" s="31"/>
      <c r="D106" s="4"/>
    </row>
    <row r="107" spans="2:4" s="1" customFormat="1" ht="11.25" x14ac:dyDescent="0.2">
      <c r="B107" s="11"/>
      <c r="C107" s="31"/>
      <c r="D107" s="4"/>
    </row>
    <row r="108" spans="2:4" s="1" customFormat="1" ht="11.25" x14ac:dyDescent="0.2">
      <c r="B108" s="11"/>
      <c r="C108" s="31"/>
      <c r="D108" s="4"/>
    </row>
    <row r="109" spans="2:4" s="1" customFormat="1" ht="11.25" x14ac:dyDescent="0.2">
      <c r="B109" s="11"/>
      <c r="C109" s="31"/>
      <c r="D109" s="4"/>
    </row>
    <row r="110" spans="2:4" s="1" customFormat="1" ht="11.25" x14ac:dyDescent="0.2">
      <c r="B110" s="11"/>
      <c r="C110" s="31"/>
      <c r="D110" s="4"/>
    </row>
    <row r="111" spans="2:4" s="1" customFormat="1" ht="11.25" x14ac:dyDescent="0.2">
      <c r="B111" s="11"/>
      <c r="C111" s="31"/>
      <c r="D111" s="4"/>
    </row>
    <row r="112" spans="2:4" s="1" customFormat="1" ht="11.25" x14ac:dyDescent="0.2">
      <c r="B112" s="11"/>
      <c r="C112" s="31"/>
      <c r="D112" s="4"/>
    </row>
    <row r="113" spans="2:4" s="1" customFormat="1" ht="11.25" x14ac:dyDescent="0.2">
      <c r="B113" s="11"/>
      <c r="C113" s="31"/>
      <c r="D113" s="4"/>
    </row>
    <row r="114" spans="2:4" s="1" customFormat="1" ht="11.25" x14ac:dyDescent="0.2">
      <c r="B114" s="11"/>
      <c r="C114" s="31"/>
      <c r="D114" s="4"/>
    </row>
    <row r="115" spans="2:4" s="1" customFormat="1" ht="11.25" x14ac:dyDescent="0.2">
      <c r="B115" s="11"/>
      <c r="C115" s="31"/>
      <c r="D115" s="4"/>
    </row>
    <row r="116" spans="2:4" s="1" customFormat="1" ht="11.25" x14ac:dyDescent="0.2">
      <c r="B116" s="11"/>
      <c r="C116" s="31"/>
      <c r="D116" s="4"/>
    </row>
    <row r="117" spans="2:4" s="1" customFormat="1" ht="11.25" x14ac:dyDescent="0.2">
      <c r="B117" s="11"/>
      <c r="C117" s="31"/>
      <c r="D117" s="4"/>
    </row>
    <row r="118" spans="2:4" s="1" customFormat="1" ht="11.25" x14ac:dyDescent="0.2">
      <c r="B118" s="11"/>
      <c r="C118" s="31"/>
      <c r="D118" s="4"/>
    </row>
    <row r="119" spans="2:4" s="1" customFormat="1" ht="11.25" x14ac:dyDescent="0.2">
      <c r="B119" s="11"/>
      <c r="C119" s="31"/>
      <c r="D119" s="4"/>
    </row>
    <row r="120" spans="2:4" s="1" customFormat="1" ht="11.25" x14ac:dyDescent="0.2">
      <c r="B120" s="11"/>
      <c r="C120" s="31"/>
      <c r="D120" s="4"/>
    </row>
    <row r="121" spans="2:4" s="1" customFormat="1" ht="11.25" x14ac:dyDescent="0.2">
      <c r="B121" s="11"/>
      <c r="C121" s="31"/>
      <c r="D121" s="4"/>
    </row>
    <row r="122" spans="2:4" s="1" customFormat="1" ht="11.25" x14ac:dyDescent="0.2">
      <c r="B122" s="11"/>
      <c r="C122" s="31"/>
      <c r="D122" s="4"/>
    </row>
    <row r="123" spans="2:4" s="1" customFormat="1" ht="11.25" x14ac:dyDescent="0.2">
      <c r="B123" s="11"/>
      <c r="C123" s="31"/>
      <c r="D123" s="4"/>
    </row>
    <row r="124" spans="2:4" s="1" customFormat="1" ht="11.25" x14ac:dyDescent="0.2">
      <c r="B124" s="11"/>
      <c r="C124" s="31"/>
      <c r="D124" s="4"/>
    </row>
    <row r="125" spans="2:4" s="1" customFormat="1" ht="11.25" x14ac:dyDescent="0.2">
      <c r="B125" s="11"/>
      <c r="C125" s="31"/>
      <c r="D125" s="4"/>
    </row>
    <row r="126" spans="2:4" s="1" customFormat="1" ht="11.25" x14ac:dyDescent="0.2">
      <c r="B126" s="11"/>
      <c r="C126" s="31"/>
      <c r="D126" s="4"/>
    </row>
    <row r="127" spans="2:4" s="1" customFormat="1" ht="11.25" x14ac:dyDescent="0.2">
      <c r="B127" s="11"/>
      <c r="C127" s="31"/>
      <c r="D127" s="4"/>
    </row>
    <row r="128" spans="2:4" s="1" customFormat="1" ht="11.25" x14ac:dyDescent="0.2">
      <c r="B128" s="11"/>
      <c r="C128" s="31"/>
      <c r="D128" s="4"/>
    </row>
    <row r="129" spans="2:4" s="1" customFormat="1" ht="11.25" x14ac:dyDescent="0.2">
      <c r="B129" s="11"/>
      <c r="C129" s="31"/>
      <c r="D129" s="4"/>
    </row>
    <row r="130" spans="2:4" s="1" customFormat="1" ht="11.25" x14ac:dyDescent="0.2">
      <c r="B130" s="11"/>
      <c r="C130" s="31"/>
      <c r="D130" s="4"/>
    </row>
    <row r="131" spans="2:4" s="1" customFormat="1" ht="11.25" x14ac:dyDescent="0.2">
      <c r="B131" s="11"/>
      <c r="C131" s="31"/>
      <c r="D131" s="4"/>
    </row>
    <row r="132" spans="2:4" s="1" customFormat="1" ht="11.25" x14ac:dyDescent="0.2">
      <c r="B132" s="11"/>
      <c r="C132" s="31"/>
      <c r="D132" s="4"/>
    </row>
    <row r="133" spans="2:4" s="1" customFormat="1" ht="11.25" x14ac:dyDescent="0.2">
      <c r="B133" s="11"/>
      <c r="C133" s="31"/>
      <c r="D133" s="4"/>
    </row>
    <row r="134" spans="2:4" s="1" customFormat="1" ht="11.25" x14ac:dyDescent="0.2">
      <c r="B134" s="11"/>
      <c r="C134" s="31"/>
      <c r="D134" s="4"/>
    </row>
    <row r="135" spans="2:4" s="1" customFormat="1" ht="11.25" x14ac:dyDescent="0.2">
      <c r="B135" s="11"/>
      <c r="C135" s="31"/>
      <c r="D135" s="4"/>
    </row>
    <row r="136" spans="2:4" s="1" customFormat="1" ht="11.25" x14ac:dyDescent="0.2">
      <c r="B136" s="11"/>
      <c r="C136" s="31"/>
      <c r="D136" s="4"/>
    </row>
    <row r="137" spans="2:4" s="1" customFormat="1" ht="11.25" x14ac:dyDescent="0.2">
      <c r="B137" s="11"/>
      <c r="C137" s="31"/>
      <c r="D137" s="4"/>
    </row>
    <row r="138" spans="2:4" s="1" customFormat="1" ht="11.25" x14ac:dyDescent="0.2">
      <c r="B138" s="11"/>
      <c r="C138" s="31"/>
      <c r="D138" s="4"/>
    </row>
  </sheetData>
  <phoneticPr fontId="0" type="noConversion"/>
  <pageMargins left="0.78740157480314965" right="0.78740157480314965" top="0.59055118110236227" bottom="0.59055118110236227" header="0" footer="0"/>
  <pageSetup paperSize="9"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2"/>
  <sheetViews>
    <sheetView view="pageBreakPreview" topLeftCell="A9" zoomScale="60" zoomScaleNormal="100" workbookViewId="0">
      <selection activeCell="B9" sqref="B9"/>
    </sheetView>
  </sheetViews>
  <sheetFormatPr defaultRowHeight="12.75" x14ac:dyDescent="0.2"/>
  <cols>
    <col min="1" max="1" width="17.28515625" customWidth="1"/>
    <col min="2" max="2" width="21.28515625" customWidth="1"/>
    <col min="3" max="3" width="17.7109375" customWidth="1"/>
    <col min="4" max="4" width="2.28515625" customWidth="1"/>
    <col min="5" max="5" width="12.28515625" customWidth="1"/>
    <col min="6" max="6" width="14.7109375" customWidth="1"/>
  </cols>
  <sheetData>
    <row r="2" spans="1:6" x14ac:dyDescent="0.2">
      <c r="A2" t="s">
        <v>17</v>
      </c>
      <c r="F2" s="20" t="s">
        <v>18</v>
      </c>
    </row>
    <row r="3" spans="1:6" x14ac:dyDescent="0.2">
      <c r="A3" t="s">
        <v>19</v>
      </c>
      <c r="F3" s="20" t="s">
        <v>20</v>
      </c>
    </row>
    <row r="5" spans="1:6" x14ac:dyDescent="0.2">
      <c r="A5" t="str">
        <f>Rekapitulace!$A$1</f>
        <v>ATEPRO s.r.o.</v>
      </c>
    </row>
    <row r="8" spans="1:6" ht="126" customHeight="1" x14ac:dyDescent="0.2"/>
    <row r="9" spans="1:6" ht="22.5" customHeight="1" x14ac:dyDescent="0.35">
      <c r="B9" s="21" t="s">
        <v>214</v>
      </c>
    </row>
    <row r="10" spans="1:6" ht="36.75" customHeight="1" x14ac:dyDescent="0.2">
      <c r="B10" t="s">
        <v>21</v>
      </c>
      <c r="C10" s="22" t="str">
        <f>'Položkový rozpočet'!$D$1</f>
        <v xml:space="preserve">481 - Přístavba budovy Gymnázia Benešov na p.č.415/1                    </v>
      </c>
    </row>
    <row r="11" spans="1:6" ht="26.25" customHeight="1" x14ac:dyDescent="0.2">
      <c r="B11" t="s">
        <v>22</v>
      </c>
      <c r="C11" s="22" t="str">
        <f>'Položkový rozpočet'!$D$2</f>
        <v xml:space="preserve">4810010 - Doplnění rozpočtu 2.NP-zdravotní instalace              </v>
      </c>
    </row>
    <row r="12" spans="1:6" ht="24.75" customHeight="1" x14ac:dyDescent="0.2">
      <c r="B12" t="s">
        <v>23</v>
      </c>
      <c r="C12" t="s">
        <v>206</v>
      </c>
    </row>
    <row r="13" spans="1:6" ht="24.75" customHeight="1" x14ac:dyDescent="0.2">
      <c r="C13" s="24" t="s">
        <v>207</v>
      </c>
    </row>
    <row r="18" spans="1:6" ht="21.75" customHeight="1" x14ac:dyDescent="0.2">
      <c r="A18" s="23"/>
      <c r="B18" s="28" t="s">
        <v>24</v>
      </c>
      <c r="C18" s="29">
        <f>SUM(C19:C21)</f>
        <v>0</v>
      </c>
      <c r="D18" s="28" t="s">
        <v>25</v>
      </c>
    </row>
    <row r="19" spans="1:6" ht="24.75" customHeight="1" x14ac:dyDescent="0.2">
      <c r="B19" t="s">
        <v>26</v>
      </c>
      <c r="C19" s="26">
        <f>'Položkový rozpočet'!H185</f>
        <v>0</v>
      </c>
      <c r="D19" t="s">
        <v>25</v>
      </c>
    </row>
    <row r="20" spans="1:6" ht="24.75" customHeight="1" x14ac:dyDescent="0.2">
      <c r="C20" s="26"/>
    </row>
    <row r="21" spans="1:6" x14ac:dyDescent="0.2">
      <c r="B21" t="s">
        <v>213</v>
      </c>
      <c r="C21" s="26">
        <f>'Položkový rozpočet'!F186</f>
        <v>0</v>
      </c>
      <c r="D21" t="s">
        <v>25</v>
      </c>
    </row>
    <row r="22" spans="1:6" ht="26.25" customHeight="1" x14ac:dyDescent="0.2">
      <c r="B22" t="s">
        <v>27</v>
      </c>
      <c r="C22" s="27">
        <f>'Položkový rozpočet'!I188</f>
        <v>1.2575400000000001</v>
      </c>
      <c r="D22" t="s">
        <v>28</v>
      </c>
    </row>
    <row r="31" spans="1:6" x14ac:dyDescent="0.2">
      <c r="E31" t="s">
        <v>29</v>
      </c>
      <c r="F31" t="s">
        <v>208</v>
      </c>
    </row>
    <row r="32" spans="1:6" x14ac:dyDescent="0.2">
      <c r="E32" t="s">
        <v>30</v>
      </c>
      <c r="F32" s="25">
        <v>43264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13</vt:i4>
      </vt:variant>
    </vt:vector>
  </HeadingPairs>
  <TitlesOfParts>
    <vt:vector size="16" baseType="lpstr">
      <vt:lpstr>Položkový rozpočet</vt:lpstr>
      <vt:lpstr>Rekapitulace</vt:lpstr>
      <vt:lpstr>Krycí list</vt:lpstr>
      <vt:lpstr>CenaK</vt:lpstr>
      <vt:lpstr>Datum</vt:lpstr>
      <vt:lpstr>NazevObjektu</vt:lpstr>
      <vt:lpstr>NazevObjektuR</vt:lpstr>
      <vt:lpstr>NazevStavby</vt:lpstr>
      <vt:lpstr>NazevStavbyR</vt:lpstr>
      <vt:lpstr>'Položkový rozpočet'!Názvy_tisku</vt:lpstr>
      <vt:lpstr>'Krycí list'!Oblast_tisku</vt:lpstr>
      <vt:lpstr>'Položkový rozpočet'!Oblast_tisku</vt:lpstr>
      <vt:lpstr>PolBegin</vt:lpstr>
      <vt:lpstr>PolBeginR</vt:lpstr>
      <vt:lpstr>StrediskoK</vt:lpstr>
      <vt:lpstr>ZpracovalK</vt:lpstr>
    </vt:vector>
  </TitlesOfParts>
  <Company>EUROSTAV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Hladík</dc:creator>
  <cp:lastModifiedBy>HANA</cp:lastModifiedBy>
  <cp:lastPrinted>2018-06-14T14:12:14Z</cp:lastPrinted>
  <dcterms:created xsi:type="dcterms:W3CDTF">1999-10-27T12:59:00Z</dcterms:created>
  <dcterms:modified xsi:type="dcterms:W3CDTF">2018-06-14T15:01:54Z</dcterms:modified>
</cp:coreProperties>
</file>